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0" windowWidth="28530" windowHeight="1245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I105" i="1"/>
  <c r="E105"/>
  <c r="J104"/>
  <c r="K104" s="1"/>
  <c r="L104" s="1"/>
  <c r="G104"/>
  <c r="K103"/>
  <c r="L103" s="1"/>
  <c r="J103"/>
  <c r="G103"/>
  <c r="J102"/>
  <c r="K102" s="1"/>
  <c r="L102" s="1"/>
  <c r="G102"/>
  <c r="J101"/>
  <c r="K101" s="1"/>
  <c r="L101" s="1"/>
  <c r="G101"/>
  <c r="J100"/>
  <c r="K100" s="1"/>
  <c r="L100" s="1"/>
  <c r="G100"/>
  <c r="K99"/>
  <c r="L99" s="1"/>
  <c r="J99"/>
  <c r="G99"/>
  <c r="J98"/>
  <c r="K98" s="1"/>
  <c r="L98" s="1"/>
  <c r="G98"/>
  <c r="J97"/>
  <c r="K97" s="1"/>
  <c r="L97" s="1"/>
  <c r="G97"/>
  <c r="J96"/>
  <c r="K96" s="1"/>
  <c r="L96" s="1"/>
  <c r="G96"/>
  <c r="K95"/>
  <c r="L95" s="1"/>
  <c r="J95"/>
  <c r="G95"/>
  <c r="J94"/>
  <c r="K94" s="1"/>
  <c r="L94" s="1"/>
  <c r="G94"/>
  <c r="J93"/>
  <c r="K93" s="1"/>
  <c r="L93" s="1"/>
  <c r="G93"/>
  <c r="J92"/>
  <c r="K92" s="1"/>
  <c r="L92" s="1"/>
  <c r="G92"/>
  <c r="K91"/>
  <c r="L91" s="1"/>
  <c r="J91"/>
  <c r="G91"/>
  <c r="J90"/>
  <c r="K90" s="1"/>
  <c r="L90" s="1"/>
  <c r="G90"/>
  <c r="J89"/>
  <c r="K89" s="1"/>
  <c r="L89" s="1"/>
  <c r="G89"/>
  <c r="J88"/>
  <c r="K88" s="1"/>
  <c r="L88" s="1"/>
  <c r="G88"/>
  <c r="K87"/>
  <c r="L87" s="1"/>
  <c r="J87"/>
  <c r="G87"/>
  <c r="J86"/>
  <c r="K86" s="1"/>
  <c r="L86" s="1"/>
  <c r="G86"/>
  <c r="J85"/>
  <c r="K85" s="1"/>
  <c r="L85" s="1"/>
  <c r="G85"/>
  <c r="J84"/>
  <c r="K84" s="1"/>
  <c r="L84" s="1"/>
  <c r="G84"/>
  <c r="K83"/>
  <c r="L83" s="1"/>
  <c r="J83"/>
  <c r="G83"/>
  <c r="J82"/>
  <c r="K82" s="1"/>
  <c r="L82" s="1"/>
  <c r="G82"/>
  <c r="J81"/>
  <c r="K81" s="1"/>
  <c r="L81" s="1"/>
  <c r="G81"/>
  <c r="J80"/>
  <c r="K80" s="1"/>
  <c r="L80" s="1"/>
  <c r="G80"/>
  <c r="K79"/>
  <c r="L79" s="1"/>
  <c r="J79"/>
  <c r="G79"/>
  <c r="J78"/>
  <c r="K78" s="1"/>
  <c r="L78" s="1"/>
  <c r="G78"/>
  <c r="J77"/>
  <c r="K77" s="1"/>
  <c r="L77" s="1"/>
  <c r="G77"/>
  <c r="J76"/>
  <c r="K76" s="1"/>
  <c r="L76" s="1"/>
  <c r="G76"/>
  <c r="K75"/>
  <c r="L75" s="1"/>
  <c r="J75"/>
  <c r="G75"/>
  <c r="J74"/>
  <c r="K74" s="1"/>
  <c r="L74" s="1"/>
  <c r="G74"/>
  <c r="J73"/>
  <c r="K73" s="1"/>
  <c r="L73" s="1"/>
  <c r="G73"/>
  <c r="J72"/>
  <c r="K72" s="1"/>
  <c r="L72" s="1"/>
  <c r="G72"/>
  <c r="K71"/>
  <c r="L71" s="1"/>
  <c r="J71"/>
  <c r="G71"/>
  <c r="J70"/>
  <c r="K70" s="1"/>
  <c r="L70" s="1"/>
  <c r="G70"/>
  <c r="J69"/>
  <c r="K69" s="1"/>
  <c r="L69" s="1"/>
  <c r="G69"/>
  <c r="J68"/>
  <c r="K68" s="1"/>
  <c r="L68" s="1"/>
  <c r="G68"/>
  <c r="K67"/>
  <c r="L67" s="1"/>
  <c r="J67"/>
  <c r="G67"/>
  <c r="J66"/>
  <c r="K66" s="1"/>
  <c r="L66" s="1"/>
  <c r="G66"/>
  <c r="J65"/>
  <c r="K65" s="1"/>
  <c r="L65" s="1"/>
  <c r="G65"/>
  <c r="J64"/>
  <c r="K64" s="1"/>
  <c r="L64" s="1"/>
  <c r="G64"/>
  <c r="K63"/>
  <c r="L63" s="1"/>
  <c r="J63"/>
  <c r="G63"/>
  <c r="J62"/>
  <c r="K62" s="1"/>
  <c r="L62" s="1"/>
  <c r="G62"/>
  <c r="J61"/>
  <c r="K61" s="1"/>
  <c r="L61" s="1"/>
  <c r="G61"/>
  <c r="J60"/>
  <c r="K60" s="1"/>
  <c r="L60" s="1"/>
  <c r="G60"/>
  <c r="K59"/>
  <c r="L59" s="1"/>
  <c r="J59"/>
  <c r="G59"/>
  <c r="J58"/>
  <c r="K58" s="1"/>
  <c r="L58" s="1"/>
  <c r="G58"/>
  <c r="J57"/>
  <c r="K57" s="1"/>
  <c r="L57" s="1"/>
  <c r="G57"/>
  <c r="J56"/>
  <c r="G56"/>
  <c r="K56" s="1"/>
  <c r="L56" s="1"/>
  <c r="K55"/>
  <c r="L55" s="1"/>
  <c r="J55"/>
  <c r="G55"/>
  <c r="J54"/>
  <c r="K54" s="1"/>
  <c r="L54" s="1"/>
  <c r="G54"/>
  <c r="J53"/>
  <c r="K53" s="1"/>
  <c r="L53" s="1"/>
  <c r="G53"/>
  <c r="J52"/>
  <c r="K52" s="1"/>
  <c r="L52" s="1"/>
  <c r="G52"/>
  <c r="K51"/>
  <c r="L51" s="1"/>
  <c r="J51"/>
  <c r="G51"/>
  <c r="J50"/>
  <c r="K50" s="1"/>
  <c r="L50" s="1"/>
  <c r="G50"/>
  <c r="J49"/>
  <c r="K49" s="1"/>
  <c r="L49" s="1"/>
  <c r="G49"/>
  <c r="J48"/>
  <c r="K48" s="1"/>
  <c r="L48" s="1"/>
  <c r="G48"/>
  <c r="K47"/>
  <c r="L47" s="1"/>
  <c r="J47"/>
  <c r="G47"/>
  <c r="J46"/>
  <c r="K46" s="1"/>
  <c r="L46" s="1"/>
  <c r="G46"/>
  <c r="J45"/>
  <c r="K45" s="1"/>
  <c r="L45" s="1"/>
  <c r="G45"/>
  <c r="J44"/>
  <c r="K44" s="1"/>
  <c r="L44" s="1"/>
  <c r="G44"/>
  <c r="K43"/>
  <c r="L43" s="1"/>
  <c r="J43"/>
  <c r="G43"/>
  <c r="K42"/>
  <c r="J42"/>
  <c r="J41"/>
  <c r="G41"/>
  <c r="J40"/>
  <c r="G40"/>
  <c r="F40"/>
  <c r="J39"/>
  <c r="G39"/>
  <c r="J38"/>
  <c r="K38" s="1"/>
  <c r="L38" s="1"/>
  <c r="G38"/>
  <c r="J37"/>
  <c r="K37" s="1"/>
  <c r="L37" s="1"/>
  <c r="G37"/>
  <c r="J36"/>
  <c r="K36" s="1"/>
  <c r="L36" s="1"/>
  <c r="G36"/>
  <c r="J35"/>
  <c r="K35" s="1"/>
  <c r="L35" s="1"/>
  <c r="G35"/>
  <c r="J34"/>
  <c r="K34" s="1"/>
  <c r="L34" s="1"/>
  <c r="G34"/>
  <c r="J33"/>
  <c r="G33"/>
  <c r="K33" s="1"/>
  <c r="L33" s="1"/>
  <c r="J32"/>
  <c r="K32" s="1"/>
  <c r="L32" s="1"/>
  <c r="G32"/>
  <c r="K31"/>
  <c r="L31" s="1"/>
  <c r="J31"/>
  <c r="G31"/>
  <c r="J30"/>
  <c r="K30" s="1"/>
  <c r="L30" s="1"/>
  <c r="G30"/>
  <c r="J29"/>
  <c r="G29"/>
  <c r="K29" s="1"/>
  <c r="L29" s="1"/>
  <c r="J28"/>
  <c r="K28" s="1"/>
  <c r="L28" s="1"/>
  <c r="G28"/>
  <c r="K27"/>
  <c r="L27" s="1"/>
  <c r="J27"/>
  <c r="G27"/>
  <c r="J26"/>
  <c r="K26" s="1"/>
  <c r="L26" s="1"/>
  <c r="G26"/>
  <c r="J25"/>
  <c r="G25"/>
  <c r="K25" s="1"/>
  <c r="L25" s="1"/>
  <c r="J24"/>
  <c r="K24" s="1"/>
  <c r="L24" s="1"/>
  <c r="G24"/>
  <c r="K23"/>
  <c r="L23" s="1"/>
  <c r="J23"/>
  <c r="G23"/>
  <c r="J22"/>
  <c r="K22" s="1"/>
  <c r="L22" s="1"/>
  <c r="G22"/>
  <c r="J21"/>
  <c r="G21"/>
  <c r="K21" s="1"/>
  <c r="L21" s="1"/>
  <c r="J20"/>
  <c r="K20" s="1"/>
  <c r="L20" s="1"/>
  <c r="G20"/>
  <c r="J19"/>
  <c r="F19"/>
  <c r="G19" s="1"/>
  <c r="J18"/>
  <c r="F18"/>
  <c r="G18" s="1"/>
  <c r="J17"/>
  <c r="K17" s="1"/>
  <c r="L17" s="1"/>
  <c r="G17"/>
  <c r="J16"/>
  <c r="F16"/>
  <c r="G16" s="1"/>
  <c r="J15"/>
  <c r="G15"/>
  <c r="J14"/>
  <c r="G14"/>
  <c r="J13"/>
  <c r="G13"/>
  <c r="J12"/>
  <c r="G12"/>
  <c r="J11"/>
  <c r="G11"/>
  <c r="J10"/>
  <c r="G10"/>
  <c r="J9"/>
  <c r="K9" s="1"/>
  <c r="L9" s="1"/>
  <c r="G9"/>
  <c r="J8"/>
  <c r="G8"/>
  <c r="J7"/>
  <c r="F7"/>
  <c r="G7" s="1"/>
  <c r="J6"/>
  <c r="F6"/>
  <c r="F105" s="1"/>
  <c r="J5"/>
  <c r="G5"/>
  <c r="K5" s="1"/>
  <c r="L5" s="1"/>
  <c r="J4"/>
  <c r="G4"/>
  <c r="K4" s="1"/>
  <c r="L4" s="1"/>
  <c r="J3"/>
  <c r="G3"/>
  <c r="K16" l="1"/>
  <c r="L16" s="1"/>
  <c r="K39"/>
  <c r="L39" s="1"/>
  <c r="K8"/>
  <c r="L8" s="1"/>
  <c r="K10"/>
  <c r="L10" s="1"/>
  <c r="K12"/>
  <c r="L12" s="1"/>
  <c r="K14"/>
  <c r="L14" s="1"/>
  <c r="K18"/>
  <c r="L18" s="1"/>
  <c r="K40"/>
  <c r="L40" s="1"/>
  <c r="K7"/>
  <c r="L7" s="1"/>
  <c r="K11"/>
  <c r="L11" s="1"/>
  <c r="K13"/>
  <c r="L13" s="1"/>
  <c r="K15"/>
  <c r="L15" s="1"/>
  <c r="K19"/>
  <c r="L19" s="1"/>
  <c r="K41"/>
  <c r="L41" s="1"/>
  <c r="K3"/>
  <c r="G6"/>
  <c r="K6" s="1"/>
  <c r="L6" s="1"/>
  <c r="N104"/>
  <c r="J105"/>
  <c r="K105" l="1"/>
  <c r="N33"/>
  <c r="L3"/>
  <c r="G105"/>
  <c r="B105" s="1"/>
  <c r="L105" l="1"/>
  <c r="K108"/>
</calcChain>
</file>

<file path=xl/sharedStrings.xml><?xml version="1.0" encoding="utf-8"?>
<sst xmlns="http://schemas.openxmlformats.org/spreadsheetml/2006/main" count="327" uniqueCount="159">
  <si>
    <t>OPERATIONS SOLDEES</t>
  </si>
  <si>
    <t>VALEUR</t>
  </si>
  <si>
    <t>DATE Achat</t>
  </si>
  <si>
    <t>NBRE TITRES</t>
  </si>
  <si>
    <t>PRIX ACHAT BRUT</t>
  </si>
  <si>
    <t>FRAIS</t>
  </si>
  <si>
    <t>TTF</t>
  </si>
  <si>
    <t>MONTANT INVESTI</t>
  </si>
  <si>
    <t>Cours de sortie</t>
  </si>
  <si>
    <t>Valorisation</t>
  </si>
  <si>
    <t>Ecart €</t>
  </si>
  <si>
    <t>Ecart %</t>
  </si>
  <si>
    <t>Date vente</t>
  </si>
  <si>
    <t>DELHAIZE</t>
  </si>
  <si>
    <t>02,01,14</t>
  </si>
  <si>
    <t>27,01,14</t>
  </si>
  <si>
    <t>UMICORE</t>
  </si>
  <si>
    <t>29,01,14</t>
  </si>
  <si>
    <t>31,01,14</t>
  </si>
  <si>
    <t>R.COINTREAU</t>
  </si>
  <si>
    <t>14,03,14</t>
  </si>
  <si>
    <t>SCHNEIDER</t>
  </si>
  <si>
    <t>SEB</t>
  </si>
  <si>
    <t>24,01,14</t>
  </si>
  <si>
    <t>DANONE</t>
  </si>
  <si>
    <t>25,02,14</t>
  </si>
  <si>
    <t>10,02,14</t>
  </si>
  <si>
    <t>17,03,14</t>
  </si>
  <si>
    <t>18,03,14</t>
  </si>
  <si>
    <t>CASINO</t>
  </si>
  <si>
    <t>31,03,14</t>
  </si>
  <si>
    <t>10,01,14</t>
  </si>
  <si>
    <t>04,04,14</t>
  </si>
  <si>
    <t>SOGECLAIR</t>
  </si>
  <si>
    <t>13,01,14</t>
  </si>
  <si>
    <t>07,04,14</t>
  </si>
  <si>
    <t>08,04,14</t>
  </si>
  <si>
    <t>VIVENDI</t>
  </si>
  <si>
    <t>07,05,14</t>
  </si>
  <si>
    <t>07,03,14</t>
  </si>
  <si>
    <t>TOTAL</t>
  </si>
  <si>
    <t>19,03,14</t>
  </si>
  <si>
    <t>14,04,14</t>
  </si>
  <si>
    <t>08,05,14</t>
  </si>
  <si>
    <t>14,05,14</t>
  </si>
  <si>
    <t>16,05,14</t>
  </si>
  <si>
    <t>LETS GOWEX</t>
  </si>
  <si>
    <t>SAFT</t>
  </si>
  <si>
    <t>13,06,14</t>
  </si>
  <si>
    <t>23,06,14</t>
  </si>
  <si>
    <t>M6 (MMT)</t>
  </si>
  <si>
    <t>06,05,14</t>
  </si>
  <si>
    <t>26,06,14</t>
  </si>
  <si>
    <t>02,05,14</t>
  </si>
  <si>
    <t>13,05,14</t>
  </si>
  <si>
    <t>15,05,14</t>
  </si>
  <si>
    <t>ESSILOR</t>
  </si>
  <si>
    <t>26,05,14</t>
  </si>
  <si>
    <t>CAP GEMINI</t>
  </si>
  <si>
    <t>S1 2014</t>
  </si>
  <si>
    <t>11,02,14</t>
  </si>
  <si>
    <t>09,07,14</t>
  </si>
  <si>
    <t>04,07,14</t>
  </si>
  <si>
    <t>04,06,14</t>
  </si>
  <si>
    <t>27,05,14</t>
  </si>
  <si>
    <t>TF1</t>
  </si>
  <si>
    <t>30,06,14</t>
  </si>
  <si>
    <t>25,06,14</t>
  </si>
  <si>
    <t>24,07,14</t>
  </si>
  <si>
    <t>04,08,14</t>
  </si>
  <si>
    <t>17,07,14</t>
  </si>
  <si>
    <t>ND</t>
  </si>
  <si>
    <t>22,07,14</t>
  </si>
  <si>
    <t>31,07,14</t>
  </si>
  <si>
    <t>07,08,14</t>
  </si>
  <si>
    <t>08,07,14</t>
  </si>
  <si>
    <t>25,04,14</t>
  </si>
  <si>
    <t>05,08,14</t>
  </si>
  <si>
    <t>10,07,14</t>
  </si>
  <si>
    <t>07,07,14</t>
  </si>
  <si>
    <t>03,04,14</t>
  </si>
  <si>
    <t>08,10,14</t>
  </si>
  <si>
    <t>LISI (FII)</t>
  </si>
  <si>
    <t>03,10,14</t>
  </si>
  <si>
    <t>22,10,14</t>
  </si>
  <si>
    <t>27,10,14</t>
  </si>
  <si>
    <t>10,10,14</t>
  </si>
  <si>
    <t>31,10,14</t>
  </si>
  <si>
    <t>24,09,14</t>
  </si>
  <si>
    <t>07,11,14</t>
  </si>
  <si>
    <t>25,09,14</t>
  </si>
  <si>
    <t>14,11,14</t>
  </si>
  <si>
    <t>27,11,14</t>
  </si>
  <si>
    <t>01,12,14</t>
  </si>
  <si>
    <t>09,12,14</t>
  </si>
  <si>
    <t>16,12,14</t>
  </si>
  <si>
    <t>22,12,14</t>
  </si>
  <si>
    <t>31,12,14</t>
  </si>
  <si>
    <t>S2 2014</t>
  </si>
  <si>
    <t>AIRBUS GROUP</t>
  </si>
  <si>
    <t>05,01,15</t>
  </si>
  <si>
    <t>08,01,15</t>
  </si>
  <si>
    <t>THALES</t>
  </si>
  <si>
    <t>10,11,14</t>
  </si>
  <si>
    <t>09,01,15</t>
  </si>
  <si>
    <t>MICHELIN</t>
  </si>
  <si>
    <t>13,01,15</t>
  </si>
  <si>
    <t>08,09,14</t>
  </si>
  <si>
    <t>15,01,15</t>
  </si>
  <si>
    <t>01,09,14</t>
  </si>
  <si>
    <t>29,01,15</t>
  </si>
  <si>
    <t>13,02,15</t>
  </si>
  <si>
    <t>BX4</t>
  </si>
  <si>
    <t>23,01,15</t>
  </si>
  <si>
    <t>18,02,15</t>
  </si>
  <si>
    <t>12,02,15</t>
  </si>
  <si>
    <t>TECHNIP</t>
  </si>
  <si>
    <t>20,02,15</t>
  </si>
  <si>
    <t>28,04,14</t>
  </si>
  <si>
    <t>24,02,15</t>
  </si>
  <si>
    <t>25,02,15</t>
  </si>
  <si>
    <t>26,01,15</t>
  </si>
  <si>
    <t>02,03,15</t>
  </si>
  <si>
    <t>09,02,15</t>
  </si>
  <si>
    <t>03,03,15</t>
  </si>
  <si>
    <t>09,03,15</t>
  </si>
  <si>
    <t>18,03,15</t>
  </si>
  <si>
    <t>16,03,15</t>
  </si>
  <si>
    <t>26,03,15</t>
  </si>
  <si>
    <t>30,03,15</t>
  </si>
  <si>
    <t>07,04,15</t>
  </si>
  <si>
    <t>15,04,15</t>
  </si>
  <si>
    <t>02,04,15</t>
  </si>
  <si>
    <t>23,04,15</t>
  </si>
  <si>
    <t>28,04,15</t>
  </si>
  <si>
    <t>01,04,15</t>
  </si>
  <si>
    <t>29,04,15</t>
  </si>
  <si>
    <t>CANAL+</t>
  </si>
  <si>
    <t>08,05,15</t>
  </si>
  <si>
    <t>13,05,15</t>
  </si>
  <si>
    <t>11,08,14</t>
  </si>
  <si>
    <t>01,06,15</t>
  </si>
  <si>
    <t>14,04,15</t>
  </si>
  <si>
    <t>12,05,15</t>
  </si>
  <si>
    <t>05,05,15</t>
  </si>
  <si>
    <t>29,06,15</t>
  </si>
  <si>
    <t>08,06,15</t>
  </si>
  <si>
    <t>09,06,15</t>
  </si>
  <si>
    <t>17,06,15</t>
  </si>
  <si>
    <t>15,07,14</t>
  </si>
  <si>
    <t>02,06,15</t>
  </si>
  <si>
    <t>11,05,15</t>
  </si>
  <si>
    <t>S1 2015</t>
  </si>
  <si>
    <t>EXPOSITION</t>
  </si>
  <si>
    <t>Dividendes touchés</t>
  </si>
  <si>
    <t>Global</t>
  </si>
  <si>
    <t>xxx</t>
  </si>
  <si>
    <t>OENEO</t>
  </si>
  <si>
    <t>XXX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</si>
</sst>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#,##0.00\ &quot;€&quot;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</font>
    <font>
      <sz val="1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00642D"/>
      <name val="Cambria"/>
      <family val="1"/>
      <scheme val="major"/>
    </font>
    <font>
      <b/>
      <sz val="10"/>
      <color rgb="FF00642D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name val="Cambria"/>
      <family val="1"/>
      <scheme val="major"/>
    </font>
    <font>
      <sz val="10"/>
      <color rgb="FF006600"/>
      <name val="Cambria"/>
      <family val="1"/>
      <scheme val="major"/>
    </font>
    <font>
      <b/>
      <sz val="10"/>
      <color rgb="FF006600"/>
      <name val="Cambria"/>
      <family val="1"/>
      <scheme val="major"/>
    </font>
    <font>
      <b/>
      <sz val="10"/>
      <color rgb="FF007A37"/>
      <name val="Cambria"/>
      <family val="1"/>
      <scheme val="major"/>
    </font>
    <font>
      <b/>
      <sz val="11"/>
      <color rgb="FF0066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mbria"/>
      <family val="1"/>
      <scheme val="major"/>
    </font>
    <font>
      <b/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65" fontId="6" fillId="2" borderId="10" xfId="0" applyNumberFormat="1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>
      <alignment horizontal="center" vertical="center"/>
    </xf>
    <xf numFmtId="165" fontId="5" fillId="2" borderId="8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center" vertical="center"/>
    </xf>
    <xf numFmtId="165" fontId="7" fillId="2" borderId="8" xfId="0" applyNumberFormat="1" applyFont="1" applyFill="1" applyBorder="1" applyAlignment="1">
      <alignment horizontal="right" vertical="center"/>
    </xf>
    <xf numFmtId="10" fontId="8" fillId="2" borderId="13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" fontId="6" fillId="2" borderId="16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165" fontId="6" fillId="2" borderId="17" xfId="0" applyNumberFormat="1" applyFont="1" applyFill="1" applyBorder="1" applyAlignment="1">
      <alignment horizontal="center" vertical="center"/>
    </xf>
    <xf numFmtId="165" fontId="5" fillId="2" borderId="14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left" vertical="center"/>
    </xf>
    <xf numFmtId="10" fontId="10" fillId="2" borderId="20" xfId="0" applyNumberFormat="1" applyFont="1" applyFill="1" applyBorder="1" applyAlignment="1">
      <alignment horizontal="left" vertical="center"/>
    </xf>
    <xf numFmtId="165" fontId="7" fillId="2" borderId="14" xfId="0" applyNumberFormat="1" applyFont="1" applyFill="1" applyBorder="1" applyAlignment="1">
      <alignment horizontal="right" vertical="center"/>
    </xf>
    <xf numFmtId="10" fontId="8" fillId="2" borderId="20" xfId="0" applyNumberFormat="1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165" fontId="9" fillId="2" borderId="14" xfId="0" applyNumberFormat="1" applyFont="1" applyFill="1" applyBorder="1" applyAlignment="1">
      <alignment horizontal="left" vertical="center"/>
    </xf>
    <xf numFmtId="165" fontId="12" fillId="2" borderId="14" xfId="0" applyNumberFormat="1" applyFont="1" applyFill="1" applyBorder="1" applyAlignment="1">
      <alignment horizontal="right" vertical="center"/>
    </xf>
    <xf numFmtId="10" fontId="13" fillId="2" borderId="20" xfId="0" applyNumberFormat="1" applyFont="1" applyFill="1" applyBorder="1" applyAlignment="1">
      <alignment horizontal="right" vertical="center"/>
    </xf>
    <xf numFmtId="164" fontId="6" fillId="2" borderId="21" xfId="0" applyNumberFormat="1" applyFont="1" applyFill="1" applyBorder="1" applyAlignment="1">
      <alignment horizontal="center" vertical="center"/>
    </xf>
    <xf numFmtId="1" fontId="6" fillId="2" borderId="22" xfId="0" applyNumberFormat="1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center" vertical="center"/>
    </xf>
    <xf numFmtId="165" fontId="6" fillId="2" borderId="23" xfId="0" applyNumberFormat="1" applyFont="1" applyFill="1" applyBorder="1" applyAlignment="1">
      <alignment horizontal="center" vertical="center"/>
    </xf>
    <xf numFmtId="165" fontId="6" fillId="2" borderId="21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65" fontId="5" fillId="2" borderId="24" xfId="0" applyNumberFormat="1" applyFont="1" applyFill="1" applyBorder="1" applyAlignment="1">
      <alignment horizontal="center" vertical="center"/>
    </xf>
    <xf numFmtId="165" fontId="5" fillId="2" borderId="25" xfId="0" applyNumberFormat="1" applyFont="1" applyFill="1" applyBorder="1" applyAlignment="1">
      <alignment horizontal="center" vertical="center"/>
    </xf>
    <xf numFmtId="165" fontId="12" fillId="2" borderId="24" xfId="0" applyNumberFormat="1" applyFont="1" applyFill="1" applyBorder="1" applyAlignment="1">
      <alignment horizontal="right" vertical="center"/>
    </xf>
    <xf numFmtId="10" fontId="13" fillId="2" borderId="26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165" fontId="5" fillId="2" borderId="27" xfId="0" applyNumberFormat="1" applyFont="1" applyFill="1" applyBorder="1" applyAlignment="1">
      <alignment horizontal="center" vertical="center"/>
    </xf>
    <xf numFmtId="165" fontId="12" fillId="2" borderId="19" xfId="0" applyNumberFormat="1" applyFont="1" applyFill="1" applyBorder="1" applyAlignment="1">
      <alignment horizontal="right" vertic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65" fontId="0" fillId="2" borderId="16" xfId="0" applyNumberFormat="1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165" fontId="2" fillId="2" borderId="14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>
      <alignment horizontal="center" vertical="center"/>
    </xf>
    <xf numFmtId="1" fontId="6" fillId="2" borderId="30" xfId="0" applyNumberFormat="1" applyFont="1" applyFill="1" applyBorder="1" applyAlignment="1">
      <alignment horizontal="center" vertical="center"/>
    </xf>
    <xf numFmtId="165" fontId="6" fillId="2" borderId="30" xfId="0" applyNumberFormat="1" applyFont="1" applyFill="1" applyBorder="1" applyAlignment="1">
      <alignment horizontal="center" vertical="center"/>
    </xf>
    <xf numFmtId="165" fontId="6" fillId="2" borderId="31" xfId="0" applyNumberFormat="1" applyFont="1" applyFill="1" applyBorder="1" applyAlignment="1">
      <alignment horizontal="center" vertical="center"/>
    </xf>
    <xf numFmtId="165" fontId="5" fillId="2" borderId="28" xfId="0" applyNumberFormat="1" applyFont="1" applyFill="1" applyBorder="1" applyAlignment="1">
      <alignment horizontal="center" vertical="center"/>
    </xf>
    <xf numFmtId="165" fontId="6" fillId="2" borderId="29" xfId="0" applyNumberFormat="1" applyFont="1" applyFill="1" applyBorder="1" applyAlignment="1">
      <alignment horizontal="center" vertical="center"/>
    </xf>
    <xf numFmtId="165" fontId="12" fillId="2" borderId="28" xfId="0" applyNumberFormat="1" applyFont="1" applyFill="1" applyBorder="1" applyAlignment="1">
      <alignment horizontal="right" vertical="center"/>
    </xf>
    <xf numFmtId="10" fontId="13" fillId="2" borderId="32" xfId="0" applyNumberFormat="1" applyFont="1" applyFill="1" applyBorder="1" applyAlignment="1">
      <alignment horizontal="right" vertical="center"/>
    </xf>
    <xf numFmtId="0" fontId="0" fillId="0" borderId="33" xfId="0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0" fontId="13" fillId="2" borderId="34" xfId="0" applyNumberFormat="1" applyFont="1" applyFill="1" applyBorder="1" applyAlignment="1">
      <alignment horizontal="right" vertical="center"/>
    </xf>
    <xf numFmtId="165" fontId="9" fillId="2" borderId="24" xfId="0" applyNumberFormat="1" applyFont="1" applyFill="1" applyBorder="1" applyAlignment="1">
      <alignment horizontal="left" vertical="center"/>
    </xf>
    <xf numFmtId="10" fontId="10" fillId="2" borderId="26" xfId="0" applyNumberFormat="1" applyFont="1" applyFill="1" applyBorder="1" applyAlignment="1">
      <alignment horizontal="left" vertical="center"/>
    </xf>
    <xf numFmtId="10" fontId="13" fillId="2" borderId="24" xfId="0" applyNumberFormat="1" applyFont="1" applyFill="1" applyBorder="1" applyAlignment="1">
      <alignment horizontal="right" vertical="center"/>
    </xf>
    <xf numFmtId="0" fontId="11" fillId="2" borderId="24" xfId="0" applyFont="1" applyFill="1" applyBorder="1" applyAlignment="1">
      <alignment horizontal="center" vertical="center"/>
    </xf>
    <xf numFmtId="165" fontId="2" fillId="2" borderId="24" xfId="0" applyNumberFormat="1" applyFont="1" applyFill="1" applyBorder="1" applyAlignment="1">
      <alignment horizontal="center"/>
    </xf>
    <xf numFmtId="10" fontId="5" fillId="0" borderId="3" xfId="1" applyNumberFormat="1" applyFont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right" vertical="center"/>
    </xf>
    <xf numFmtId="10" fontId="14" fillId="0" borderId="35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65" fontId="15" fillId="0" borderId="0" xfId="0" applyNumberFormat="1" applyFont="1" applyBorder="1"/>
    <xf numFmtId="0" fontId="16" fillId="0" borderId="0" xfId="0" applyFont="1" applyBorder="1" applyAlignment="1">
      <alignment horizontal="center" vertical="center"/>
    </xf>
    <xf numFmtId="10" fontId="0" fillId="0" borderId="0" xfId="0" applyNumberFormat="1" applyBorder="1" applyAlignment="1">
      <alignment horizontal="right" vertical="center"/>
    </xf>
    <xf numFmtId="10" fontId="0" fillId="0" borderId="0" xfId="0" applyNumberFormat="1" applyBorder="1" applyAlignment="1">
      <alignment horizontal="left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165" fontId="15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9"/>
  <sheetViews>
    <sheetView tabSelected="1" topLeftCell="A16" workbookViewId="0">
      <selection activeCell="A111" sqref="A111"/>
    </sheetView>
  </sheetViews>
  <sheetFormatPr baseColWidth="10" defaultRowHeight="15"/>
  <cols>
    <col min="1" max="1" width="24.28515625" customWidth="1"/>
    <col min="3" max="3" width="12.5703125" customWidth="1"/>
    <col min="4" max="4" width="17" customWidth="1"/>
    <col min="7" max="7" width="17.7109375" customWidth="1"/>
  </cols>
  <sheetData>
    <row r="1" spans="1:15" ht="15.75" thickBot="1">
      <c r="A1" s="1" t="s">
        <v>0</v>
      </c>
      <c r="J1" s="2"/>
      <c r="K1" s="3"/>
      <c r="L1" s="3"/>
      <c r="M1" s="4"/>
      <c r="N1" s="5"/>
      <c r="O1" s="6"/>
    </row>
    <row r="2" spans="1:15" ht="15.75" thickBot="1">
      <c r="A2" s="7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1" t="s">
        <v>5</v>
      </c>
      <c r="J2" s="14" t="s">
        <v>9</v>
      </c>
      <c r="K2" s="15" t="s">
        <v>10</v>
      </c>
      <c r="L2" s="16" t="s">
        <v>11</v>
      </c>
      <c r="M2" s="6" t="s">
        <v>12</v>
      </c>
      <c r="N2" s="17"/>
      <c r="O2" s="6"/>
    </row>
    <row r="3" spans="1:15">
      <c r="A3" s="18" t="s">
        <v>13</v>
      </c>
      <c r="B3" s="19" t="s">
        <v>14</v>
      </c>
      <c r="C3" s="20">
        <v>-13</v>
      </c>
      <c r="D3" s="21">
        <v>43.344999999999999</v>
      </c>
      <c r="E3" s="21">
        <v>-0.99</v>
      </c>
      <c r="F3" s="22">
        <v>0</v>
      </c>
      <c r="G3" s="23">
        <f t="shared" ref="G3:G32" si="0">(C3*D3)+E3+F3</f>
        <v>-564.47500000000002</v>
      </c>
      <c r="H3" s="24">
        <v>48.6</v>
      </c>
      <c r="I3" s="22">
        <v>-0.99</v>
      </c>
      <c r="J3" s="25">
        <f t="shared" ref="J3:J32" si="1">(-H3*C3)+I3</f>
        <v>630.81000000000006</v>
      </c>
      <c r="K3" s="26">
        <f t="shared" ref="K3:K41" si="2">(J3+G3)</f>
        <v>66.335000000000036</v>
      </c>
      <c r="L3" s="27">
        <f t="shared" ref="L3:L41" si="3">-K3/G3</f>
        <v>0.11751627618583646</v>
      </c>
      <c r="M3" s="6" t="s">
        <v>15</v>
      </c>
      <c r="N3" s="17"/>
      <c r="O3" s="6"/>
    </row>
    <row r="4" spans="1:15">
      <c r="A4" s="28" t="s">
        <v>16</v>
      </c>
      <c r="B4" s="29" t="s">
        <v>14</v>
      </c>
      <c r="C4" s="30">
        <v>-17</v>
      </c>
      <c r="D4" s="31">
        <v>34</v>
      </c>
      <c r="E4" s="31">
        <v>-0.99</v>
      </c>
      <c r="F4" s="32">
        <v>0</v>
      </c>
      <c r="G4" s="33">
        <f t="shared" si="0"/>
        <v>-578.99</v>
      </c>
      <c r="H4" s="34">
        <v>31.664999999999999</v>
      </c>
      <c r="I4" s="32">
        <v>-0.99</v>
      </c>
      <c r="J4" s="35">
        <f t="shared" si="1"/>
        <v>537.31499999999994</v>
      </c>
      <c r="K4" s="36">
        <f t="shared" si="2"/>
        <v>-41.675000000000068</v>
      </c>
      <c r="L4" s="37">
        <f t="shared" si="3"/>
        <v>-7.1978790652688418E-2</v>
      </c>
      <c r="M4" s="6" t="s">
        <v>15</v>
      </c>
      <c r="N4" s="17"/>
      <c r="O4" s="6"/>
    </row>
    <row r="5" spans="1:15">
      <c r="A5" s="28" t="s">
        <v>156</v>
      </c>
      <c r="B5" s="29" t="s">
        <v>17</v>
      </c>
      <c r="C5" s="30">
        <v>-20</v>
      </c>
      <c r="D5" s="31">
        <v>28.81</v>
      </c>
      <c r="E5" s="31">
        <v>-0.99</v>
      </c>
      <c r="F5" s="32">
        <v>0</v>
      </c>
      <c r="G5" s="33">
        <f t="shared" si="0"/>
        <v>-577.18999999999994</v>
      </c>
      <c r="H5" s="34">
        <v>30.69</v>
      </c>
      <c r="I5" s="32">
        <v>-0.99</v>
      </c>
      <c r="J5" s="35">
        <f t="shared" si="1"/>
        <v>612.81000000000006</v>
      </c>
      <c r="K5" s="38">
        <f t="shared" si="2"/>
        <v>35.620000000000118</v>
      </c>
      <c r="L5" s="39">
        <f t="shared" si="3"/>
        <v>6.1712780886709957E-2</v>
      </c>
      <c r="M5" s="6" t="s">
        <v>18</v>
      </c>
      <c r="N5" s="17"/>
      <c r="O5" s="6"/>
    </row>
    <row r="6" spans="1:15">
      <c r="A6" s="40" t="s">
        <v>19</v>
      </c>
      <c r="B6" s="29" t="s">
        <v>14</v>
      </c>
      <c r="C6" s="30">
        <v>-9</v>
      </c>
      <c r="D6" s="31">
        <v>61</v>
      </c>
      <c r="E6" s="31">
        <v>-0.99</v>
      </c>
      <c r="F6" s="32">
        <f>(C6*D6)*0.2%</f>
        <v>-1.0980000000000001</v>
      </c>
      <c r="G6" s="33">
        <f t="shared" si="0"/>
        <v>-551.08799999999997</v>
      </c>
      <c r="H6" s="34">
        <v>61.5</v>
      </c>
      <c r="I6" s="32">
        <v>-0.99</v>
      </c>
      <c r="J6" s="35">
        <f t="shared" si="1"/>
        <v>552.51</v>
      </c>
      <c r="K6" s="38">
        <f t="shared" si="2"/>
        <v>1.4220000000000255</v>
      </c>
      <c r="L6" s="39">
        <f t="shared" si="3"/>
        <v>2.5803501437157506E-3</v>
      </c>
      <c r="M6" s="6" t="s">
        <v>20</v>
      </c>
      <c r="N6" s="17"/>
      <c r="O6" s="6"/>
    </row>
    <row r="7" spans="1:15">
      <c r="A7" s="28" t="s">
        <v>21</v>
      </c>
      <c r="B7" s="29" t="s">
        <v>14</v>
      </c>
      <c r="C7" s="30">
        <v>-9</v>
      </c>
      <c r="D7" s="31">
        <v>63.6</v>
      </c>
      <c r="E7" s="31">
        <v>-0.99</v>
      </c>
      <c r="F7" s="32">
        <f>(C7*D7)*0.2%</f>
        <v>-1.1448</v>
      </c>
      <c r="G7" s="33">
        <f t="shared" si="0"/>
        <v>-574.53480000000002</v>
      </c>
      <c r="H7" s="34">
        <v>61.16</v>
      </c>
      <c r="I7" s="32">
        <v>-0.99</v>
      </c>
      <c r="J7" s="35">
        <f t="shared" si="1"/>
        <v>549.44999999999993</v>
      </c>
      <c r="K7" s="41">
        <f t="shared" si="2"/>
        <v>-25.084800000000087</v>
      </c>
      <c r="L7" s="37">
        <f t="shared" si="3"/>
        <v>-4.3661062828570324E-2</v>
      </c>
      <c r="M7" s="6" t="s">
        <v>20</v>
      </c>
      <c r="N7" s="17"/>
      <c r="O7" s="6"/>
    </row>
    <row r="8" spans="1:15">
      <c r="A8" s="28" t="s">
        <v>22</v>
      </c>
      <c r="B8" s="29" t="s">
        <v>23</v>
      </c>
      <c r="C8" s="30">
        <v>-10</v>
      </c>
      <c r="D8" s="31">
        <v>58.5</v>
      </c>
      <c r="E8" s="31">
        <v>-0.99</v>
      </c>
      <c r="F8" s="32">
        <v>-1.17</v>
      </c>
      <c r="G8" s="33">
        <f t="shared" si="0"/>
        <v>-587.16</v>
      </c>
      <c r="H8" s="34">
        <v>57.75</v>
      </c>
      <c r="I8" s="32">
        <v>-0.99</v>
      </c>
      <c r="J8" s="35">
        <f t="shared" si="1"/>
        <v>576.51</v>
      </c>
      <c r="K8" s="41">
        <f t="shared" si="2"/>
        <v>-10.649999999999977</v>
      </c>
      <c r="L8" s="37">
        <f t="shared" si="3"/>
        <v>-1.813815655017368E-2</v>
      </c>
      <c r="M8" s="6" t="s">
        <v>20</v>
      </c>
      <c r="N8" s="17"/>
      <c r="O8" s="6"/>
    </row>
    <row r="9" spans="1:15">
      <c r="A9" s="28" t="s">
        <v>24</v>
      </c>
      <c r="B9" s="29" t="s">
        <v>25</v>
      </c>
      <c r="C9" s="30">
        <v>-11</v>
      </c>
      <c r="D9" s="31">
        <v>50.75</v>
      </c>
      <c r="E9" s="31">
        <v>-0.99</v>
      </c>
      <c r="F9" s="32">
        <v>-1.1200000000000001</v>
      </c>
      <c r="G9" s="33">
        <f t="shared" si="0"/>
        <v>-560.36</v>
      </c>
      <c r="H9" s="34">
        <v>49.12</v>
      </c>
      <c r="I9" s="32">
        <v>-0.99</v>
      </c>
      <c r="J9" s="35">
        <f t="shared" si="1"/>
        <v>539.32999999999993</v>
      </c>
      <c r="K9" s="41">
        <f t="shared" si="2"/>
        <v>-21.030000000000086</v>
      </c>
      <c r="L9" s="37">
        <f t="shared" si="3"/>
        <v>-3.7529445356556654E-2</v>
      </c>
      <c r="M9" s="6" t="s">
        <v>20</v>
      </c>
      <c r="N9" s="17"/>
      <c r="O9" s="6"/>
    </row>
    <row r="10" spans="1:15">
      <c r="A10" s="40" t="s">
        <v>156</v>
      </c>
      <c r="B10" s="29" t="s">
        <v>26</v>
      </c>
      <c r="C10" s="30">
        <v>-69</v>
      </c>
      <c r="D10" s="31">
        <v>8.68</v>
      </c>
      <c r="E10" s="31">
        <v>-0.99</v>
      </c>
      <c r="F10" s="32">
        <v>0</v>
      </c>
      <c r="G10" s="33">
        <f t="shared" si="0"/>
        <v>-599.91</v>
      </c>
      <c r="H10" s="34">
        <v>7.6</v>
      </c>
      <c r="I10" s="32">
        <v>-0.99</v>
      </c>
      <c r="J10" s="35">
        <f t="shared" si="1"/>
        <v>523.41</v>
      </c>
      <c r="K10" s="41">
        <f t="shared" si="2"/>
        <v>-76.5</v>
      </c>
      <c r="L10" s="37">
        <f t="shared" si="3"/>
        <v>-0.12751912786918038</v>
      </c>
      <c r="M10" s="6" t="s">
        <v>27</v>
      </c>
      <c r="N10" s="17"/>
      <c r="O10" s="6"/>
    </row>
    <row r="11" spans="1:15">
      <c r="A11" s="28" t="s">
        <v>156</v>
      </c>
      <c r="B11" s="29" t="s">
        <v>14</v>
      </c>
      <c r="C11" s="30">
        <v>-17</v>
      </c>
      <c r="D11" s="31">
        <v>33.1</v>
      </c>
      <c r="E11" s="31">
        <v>-0.99</v>
      </c>
      <c r="F11" s="32">
        <v>0</v>
      </c>
      <c r="G11" s="33">
        <f t="shared" si="0"/>
        <v>-563.69000000000005</v>
      </c>
      <c r="H11" s="34">
        <v>37.9</v>
      </c>
      <c r="I11" s="32">
        <v>-0.99</v>
      </c>
      <c r="J11" s="35">
        <f t="shared" si="1"/>
        <v>643.30999999999995</v>
      </c>
      <c r="K11" s="38">
        <f t="shared" si="2"/>
        <v>79.619999999999891</v>
      </c>
      <c r="L11" s="39">
        <f t="shared" si="3"/>
        <v>0.14124784899501477</v>
      </c>
      <c r="M11" s="6" t="s">
        <v>28</v>
      </c>
      <c r="N11" s="17"/>
      <c r="O11" s="6"/>
    </row>
    <row r="12" spans="1:15">
      <c r="A12" s="28" t="s">
        <v>29</v>
      </c>
      <c r="B12" s="29" t="s">
        <v>20</v>
      </c>
      <c r="C12" s="30">
        <v>-8</v>
      </c>
      <c r="D12" s="31">
        <v>79.55</v>
      </c>
      <c r="E12" s="31">
        <v>-0.99</v>
      </c>
      <c r="F12" s="32">
        <v>-1.59</v>
      </c>
      <c r="G12" s="33">
        <f t="shared" si="0"/>
        <v>-638.98</v>
      </c>
      <c r="H12" s="34">
        <v>86.5</v>
      </c>
      <c r="I12" s="32">
        <v>-0.99</v>
      </c>
      <c r="J12" s="35">
        <f t="shared" si="1"/>
        <v>691.01</v>
      </c>
      <c r="K12" s="38">
        <f t="shared" si="2"/>
        <v>52.029999999999973</v>
      </c>
      <c r="L12" s="39">
        <f t="shared" si="3"/>
        <v>8.142664872139968E-2</v>
      </c>
      <c r="M12" s="6" t="s">
        <v>30</v>
      </c>
      <c r="N12" s="17"/>
      <c r="O12" s="6"/>
    </row>
    <row r="13" spans="1:15">
      <c r="A13" s="40" t="s">
        <v>156</v>
      </c>
      <c r="B13" s="29" t="s">
        <v>31</v>
      </c>
      <c r="C13" s="30">
        <v>-25</v>
      </c>
      <c r="D13" s="31">
        <v>23.75</v>
      </c>
      <c r="E13" s="31">
        <v>-0.99</v>
      </c>
      <c r="F13" s="32">
        <v>0</v>
      </c>
      <c r="G13" s="33">
        <f t="shared" si="0"/>
        <v>-594.74</v>
      </c>
      <c r="H13" s="34">
        <v>26.5</v>
      </c>
      <c r="I13" s="32">
        <v>-0.99</v>
      </c>
      <c r="J13" s="35">
        <f t="shared" si="1"/>
        <v>661.51</v>
      </c>
      <c r="K13" s="38">
        <f t="shared" si="2"/>
        <v>66.769999999999982</v>
      </c>
      <c r="L13" s="39">
        <f t="shared" si="3"/>
        <v>0.11226754548205936</v>
      </c>
      <c r="M13" s="6" t="s">
        <v>32</v>
      </c>
      <c r="N13" s="17"/>
      <c r="O13" s="6"/>
    </row>
    <row r="14" spans="1:15">
      <c r="A14" s="40" t="s">
        <v>33</v>
      </c>
      <c r="B14" s="29" t="s">
        <v>34</v>
      </c>
      <c r="C14" s="30">
        <v>-22</v>
      </c>
      <c r="D14" s="31">
        <v>26.85</v>
      </c>
      <c r="E14" s="31">
        <v>-0.99</v>
      </c>
      <c r="F14" s="32">
        <v>0</v>
      </c>
      <c r="G14" s="33">
        <f t="shared" si="0"/>
        <v>-591.69000000000005</v>
      </c>
      <c r="H14" s="34">
        <v>29.39</v>
      </c>
      <c r="I14" s="32">
        <v>-0.99</v>
      </c>
      <c r="J14" s="35">
        <f t="shared" si="1"/>
        <v>645.59</v>
      </c>
      <c r="K14" s="38">
        <f t="shared" si="2"/>
        <v>53.899999999999977</v>
      </c>
      <c r="L14" s="39">
        <f t="shared" si="3"/>
        <v>9.1094999070459148E-2</v>
      </c>
      <c r="M14" s="6" t="s">
        <v>35</v>
      </c>
      <c r="N14" s="17"/>
      <c r="O14" s="6"/>
    </row>
    <row r="15" spans="1:15">
      <c r="A15" s="28" t="s">
        <v>156</v>
      </c>
      <c r="B15" s="29" t="s">
        <v>34</v>
      </c>
      <c r="C15" s="30">
        <v>-9</v>
      </c>
      <c r="D15" s="31">
        <v>74.95</v>
      </c>
      <c r="E15" s="31">
        <v>-0.99</v>
      </c>
      <c r="F15" s="32">
        <v>-1.35</v>
      </c>
      <c r="G15" s="33">
        <f t="shared" si="0"/>
        <v>-676.8900000000001</v>
      </c>
      <c r="H15" s="34">
        <v>77.599999999999994</v>
      </c>
      <c r="I15" s="32">
        <v>-0.99</v>
      </c>
      <c r="J15" s="35">
        <f t="shared" si="1"/>
        <v>697.41</v>
      </c>
      <c r="K15" s="38">
        <f t="shared" si="2"/>
        <v>20.519999999999868</v>
      </c>
      <c r="L15" s="39">
        <f t="shared" si="3"/>
        <v>3.0315117670522338E-2</v>
      </c>
      <c r="M15" s="6" t="s">
        <v>36</v>
      </c>
      <c r="N15" s="17"/>
      <c r="O15" s="6"/>
    </row>
    <row r="16" spans="1:15">
      <c r="A16" s="40" t="s">
        <v>37</v>
      </c>
      <c r="B16" s="29" t="s">
        <v>14</v>
      </c>
      <c r="C16" s="30">
        <v>-31</v>
      </c>
      <c r="D16" s="31">
        <v>19.055</v>
      </c>
      <c r="E16" s="31">
        <v>-0.99</v>
      </c>
      <c r="F16" s="32">
        <f>(C16*D16)*0.2%</f>
        <v>-1.1814100000000001</v>
      </c>
      <c r="G16" s="33">
        <f t="shared" si="0"/>
        <v>-592.87641000000008</v>
      </c>
      <c r="H16" s="34">
        <v>19.055</v>
      </c>
      <c r="I16" s="32">
        <v>-0.99</v>
      </c>
      <c r="J16" s="35">
        <f t="shared" si="1"/>
        <v>589.71500000000003</v>
      </c>
      <c r="K16" s="41">
        <f t="shared" si="2"/>
        <v>-3.1614100000000462</v>
      </c>
      <c r="L16" s="37">
        <f t="shared" si="3"/>
        <v>-5.3323255010265056E-3</v>
      </c>
      <c r="M16" s="6" t="s">
        <v>38</v>
      </c>
      <c r="N16" s="17"/>
      <c r="O16" s="6"/>
    </row>
    <row r="17" spans="1:15">
      <c r="A17" s="40" t="s">
        <v>156</v>
      </c>
      <c r="B17" s="29" t="s">
        <v>39</v>
      </c>
      <c r="C17" s="30">
        <v>-26</v>
      </c>
      <c r="D17" s="31">
        <v>22.9</v>
      </c>
      <c r="E17" s="31">
        <v>-0.99</v>
      </c>
      <c r="F17" s="32">
        <v>0</v>
      </c>
      <c r="G17" s="33">
        <f t="shared" si="0"/>
        <v>-596.39</v>
      </c>
      <c r="H17" s="34">
        <v>26.09</v>
      </c>
      <c r="I17" s="32">
        <v>-0.99</v>
      </c>
      <c r="J17" s="35">
        <f t="shared" si="1"/>
        <v>677.35</v>
      </c>
      <c r="K17" s="42">
        <f t="shared" si="2"/>
        <v>80.960000000000036</v>
      </c>
      <c r="L17" s="43">
        <f t="shared" si="3"/>
        <v>0.13575009641342081</v>
      </c>
      <c r="M17" s="6" t="s">
        <v>38</v>
      </c>
      <c r="N17" s="17"/>
      <c r="O17" s="6"/>
    </row>
    <row r="18" spans="1:15">
      <c r="A18" s="40" t="s">
        <v>29</v>
      </c>
      <c r="B18" s="29" t="s">
        <v>14</v>
      </c>
      <c r="C18" s="30">
        <v>-7</v>
      </c>
      <c r="D18" s="31">
        <v>83.15</v>
      </c>
      <c r="E18" s="31">
        <v>-0.99</v>
      </c>
      <c r="F18" s="32">
        <f>(C18*D18)*0.2%</f>
        <v>-1.1641000000000001</v>
      </c>
      <c r="G18" s="33">
        <f t="shared" si="0"/>
        <v>-584.20410000000004</v>
      </c>
      <c r="H18" s="34">
        <v>90.1</v>
      </c>
      <c r="I18" s="32">
        <v>-0.99</v>
      </c>
      <c r="J18" s="35">
        <f t="shared" si="1"/>
        <v>629.70999999999992</v>
      </c>
      <c r="K18" s="42">
        <f t="shared" si="2"/>
        <v>45.505899999999883</v>
      </c>
      <c r="L18" s="43">
        <f t="shared" si="3"/>
        <v>7.7893838814208735E-2</v>
      </c>
      <c r="M18" s="6" t="s">
        <v>38</v>
      </c>
      <c r="N18" s="17"/>
      <c r="O18" s="6"/>
    </row>
    <row r="19" spans="1:15">
      <c r="A19" s="40" t="s">
        <v>40</v>
      </c>
      <c r="B19" s="44" t="s">
        <v>14</v>
      </c>
      <c r="C19" s="45">
        <v>-13</v>
      </c>
      <c r="D19" s="46">
        <v>44.5</v>
      </c>
      <c r="E19" s="46">
        <v>-0.99</v>
      </c>
      <c r="F19" s="47">
        <f>(C19*D19)*0.2%</f>
        <v>-1.157</v>
      </c>
      <c r="G19" s="33">
        <f t="shared" si="0"/>
        <v>-580.64700000000005</v>
      </c>
      <c r="H19" s="48">
        <v>50.75</v>
      </c>
      <c r="I19" s="47">
        <v>-0.99</v>
      </c>
      <c r="J19" s="35">
        <f t="shared" si="1"/>
        <v>658.76</v>
      </c>
      <c r="K19" s="42">
        <f t="shared" si="2"/>
        <v>78.112999999999943</v>
      </c>
      <c r="L19" s="43">
        <f t="shared" si="3"/>
        <v>0.13452751844063593</v>
      </c>
      <c r="M19" s="6" t="s">
        <v>38</v>
      </c>
      <c r="N19" s="17"/>
      <c r="O19" s="6"/>
    </row>
    <row r="20" spans="1:15">
      <c r="A20" s="28" t="s">
        <v>22</v>
      </c>
      <c r="B20" s="29" t="s">
        <v>41</v>
      </c>
      <c r="C20" s="30">
        <v>-10</v>
      </c>
      <c r="D20" s="31">
        <v>58.65</v>
      </c>
      <c r="E20" s="31">
        <v>-0.99</v>
      </c>
      <c r="F20" s="32">
        <v>-1.173</v>
      </c>
      <c r="G20" s="33">
        <f t="shared" si="0"/>
        <v>-588.66300000000001</v>
      </c>
      <c r="H20" s="34">
        <v>66.62</v>
      </c>
      <c r="I20" s="32">
        <v>-0.99</v>
      </c>
      <c r="J20" s="35">
        <f t="shared" si="1"/>
        <v>665.21</v>
      </c>
      <c r="K20" s="42">
        <f t="shared" si="2"/>
        <v>76.547000000000025</v>
      </c>
      <c r="L20" s="43">
        <f t="shared" si="3"/>
        <v>0.13003535129607266</v>
      </c>
      <c r="M20" s="6" t="s">
        <v>38</v>
      </c>
      <c r="N20" s="17"/>
      <c r="O20" s="6"/>
    </row>
    <row r="21" spans="1:15">
      <c r="A21" s="28" t="s">
        <v>156</v>
      </c>
      <c r="B21" s="29" t="s">
        <v>42</v>
      </c>
      <c r="C21" s="30">
        <v>-23</v>
      </c>
      <c r="D21" s="31">
        <v>25.25</v>
      </c>
      <c r="E21" s="31">
        <v>-0.99</v>
      </c>
      <c r="F21" s="32">
        <v>0</v>
      </c>
      <c r="G21" s="33">
        <f t="shared" si="0"/>
        <v>-581.74</v>
      </c>
      <c r="H21" s="34">
        <v>26.9</v>
      </c>
      <c r="I21" s="32">
        <v>-0.99</v>
      </c>
      <c r="J21" s="35">
        <f t="shared" si="1"/>
        <v>617.70999999999992</v>
      </c>
      <c r="K21" s="42">
        <f t="shared" si="2"/>
        <v>35.969999999999914</v>
      </c>
      <c r="L21" s="43">
        <f t="shared" si="3"/>
        <v>6.1831746140887531E-2</v>
      </c>
      <c r="M21" s="6" t="s">
        <v>43</v>
      </c>
      <c r="N21" s="17"/>
      <c r="O21" s="6"/>
    </row>
    <row r="22" spans="1:15">
      <c r="A22" s="49" t="s">
        <v>156</v>
      </c>
      <c r="B22" s="44" t="s">
        <v>42</v>
      </c>
      <c r="C22" s="45">
        <v>-6</v>
      </c>
      <c r="D22" s="46">
        <v>89.05</v>
      </c>
      <c r="E22" s="46">
        <v>-0.99</v>
      </c>
      <c r="F22" s="47">
        <v>0</v>
      </c>
      <c r="G22" s="50">
        <f t="shared" si="0"/>
        <v>-535.29</v>
      </c>
      <c r="H22" s="48">
        <v>96</v>
      </c>
      <c r="I22" s="47">
        <v>-0.99</v>
      </c>
      <c r="J22" s="51">
        <f t="shared" si="1"/>
        <v>575.01</v>
      </c>
      <c r="K22" s="52">
        <f t="shared" si="2"/>
        <v>39.720000000000027</v>
      </c>
      <c r="L22" s="53">
        <f t="shared" si="3"/>
        <v>7.4202768592725496E-2</v>
      </c>
      <c r="M22" s="54" t="s">
        <v>44</v>
      </c>
      <c r="N22" s="17"/>
      <c r="O22" s="6"/>
    </row>
    <row r="23" spans="1:15">
      <c r="A23" s="28" t="s">
        <v>156</v>
      </c>
      <c r="B23" s="29" t="s">
        <v>14</v>
      </c>
      <c r="C23" s="30">
        <v>-74</v>
      </c>
      <c r="D23" s="31">
        <v>8.09</v>
      </c>
      <c r="E23" s="31">
        <v>-0.99</v>
      </c>
      <c r="F23" s="32">
        <v>0</v>
      </c>
      <c r="G23" s="33">
        <f t="shared" si="0"/>
        <v>-599.65</v>
      </c>
      <c r="H23" s="34">
        <v>7.95</v>
      </c>
      <c r="I23" s="32">
        <v>-0.99</v>
      </c>
      <c r="J23" s="35">
        <f t="shared" si="1"/>
        <v>587.31000000000006</v>
      </c>
      <c r="K23" s="41">
        <f t="shared" si="2"/>
        <v>-12.339999999999918</v>
      </c>
      <c r="L23" s="37">
        <f t="shared" si="3"/>
        <v>-2.0578670891353155E-2</v>
      </c>
      <c r="M23" s="54" t="s">
        <v>45</v>
      </c>
      <c r="N23" s="17"/>
      <c r="O23" s="6"/>
    </row>
    <row r="24" spans="1:15">
      <c r="A24" s="28" t="s">
        <v>46</v>
      </c>
      <c r="B24" s="29" t="s">
        <v>42</v>
      </c>
      <c r="C24" s="30">
        <v>-29</v>
      </c>
      <c r="D24" s="31">
        <v>20.149999999999999</v>
      </c>
      <c r="E24" s="31">
        <v>-0.99</v>
      </c>
      <c r="F24" s="32">
        <v>0</v>
      </c>
      <c r="G24" s="33">
        <f t="shared" si="0"/>
        <v>-585.33999999999992</v>
      </c>
      <c r="H24" s="34">
        <v>18.329999999999998</v>
      </c>
      <c r="I24" s="32">
        <v>-0.99</v>
      </c>
      <c r="J24" s="35">
        <f t="shared" si="1"/>
        <v>530.57999999999993</v>
      </c>
      <c r="K24" s="41">
        <f t="shared" si="2"/>
        <v>-54.759999999999991</v>
      </c>
      <c r="L24" s="37">
        <f t="shared" si="3"/>
        <v>-9.3552465233881166E-2</v>
      </c>
      <c r="M24" s="54" t="s">
        <v>45</v>
      </c>
      <c r="N24" s="17"/>
      <c r="O24" s="6"/>
    </row>
    <row r="25" spans="1:15">
      <c r="A25" s="28" t="s">
        <v>47</v>
      </c>
      <c r="B25" s="29" t="s">
        <v>14</v>
      </c>
      <c r="C25" s="30">
        <v>-23</v>
      </c>
      <c r="D25" s="31">
        <v>24.99</v>
      </c>
      <c r="E25" s="31">
        <v>-0.99</v>
      </c>
      <c r="F25" s="32">
        <v>0</v>
      </c>
      <c r="G25" s="33">
        <f t="shared" si="0"/>
        <v>-575.76</v>
      </c>
      <c r="H25" s="34">
        <v>26.75</v>
      </c>
      <c r="I25" s="32">
        <v>-0.99</v>
      </c>
      <c r="J25" s="35">
        <f t="shared" si="1"/>
        <v>614.26</v>
      </c>
      <c r="K25" s="42">
        <f t="shared" si="2"/>
        <v>38.5</v>
      </c>
      <c r="L25" s="43">
        <f t="shared" si="3"/>
        <v>6.686813950257052E-2</v>
      </c>
      <c r="M25" s="55" t="s">
        <v>48</v>
      </c>
      <c r="N25" s="17"/>
      <c r="O25" s="6"/>
    </row>
    <row r="26" spans="1:15">
      <c r="A26" s="28" t="s">
        <v>156</v>
      </c>
      <c r="B26" s="29" t="s">
        <v>25</v>
      </c>
      <c r="C26" s="30">
        <v>-80</v>
      </c>
      <c r="D26" s="31">
        <v>7.59</v>
      </c>
      <c r="E26" s="31">
        <v>-0.99</v>
      </c>
      <c r="F26" s="32">
        <v>0</v>
      </c>
      <c r="G26" s="33">
        <f t="shared" si="0"/>
        <v>-608.19000000000005</v>
      </c>
      <c r="H26" s="34">
        <v>7.96</v>
      </c>
      <c r="I26" s="32">
        <v>-0.99</v>
      </c>
      <c r="J26" s="35">
        <f t="shared" si="1"/>
        <v>635.80999999999995</v>
      </c>
      <c r="K26" s="42">
        <f t="shared" si="2"/>
        <v>27.619999999999891</v>
      </c>
      <c r="L26" s="43">
        <f t="shared" si="3"/>
        <v>4.5413439878985003E-2</v>
      </c>
      <c r="M26" s="55" t="s">
        <v>49</v>
      </c>
      <c r="N26" s="17"/>
      <c r="O26" s="6"/>
    </row>
    <row r="27" spans="1:15">
      <c r="A27" s="28" t="s">
        <v>50</v>
      </c>
      <c r="B27" s="29" t="s">
        <v>51</v>
      </c>
      <c r="C27" s="30">
        <v>-40</v>
      </c>
      <c r="D27" s="31">
        <v>14.75</v>
      </c>
      <c r="E27" s="31">
        <v>-0.99</v>
      </c>
      <c r="F27" s="32">
        <v>-1.18</v>
      </c>
      <c r="G27" s="33">
        <f t="shared" si="0"/>
        <v>-592.16999999999996</v>
      </c>
      <c r="H27" s="34">
        <v>14.475</v>
      </c>
      <c r="I27" s="32">
        <v>-0.99</v>
      </c>
      <c r="J27" s="35">
        <f t="shared" si="1"/>
        <v>578.01</v>
      </c>
      <c r="K27" s="41">
        <f t="shared" si="2"/>
        <v>-14.159999999999968</v>
      </c>
      <c r="L27" s="37">
        <f t="shared" si="3"/>
        <v>-2.3912052282283752E-2</v>
      </c>
      <c r="M27" s="55" t="s">
        <v>49</v>
      </c>
      <c r="N27" s="17"/>
      <c r="O27" s="6"/>
    </row>
    <row r="28" spans="1:15">
      <c r="A28" s="28" t="s">
        <v>156</v>
      </c>
      <c r="B28" s="29" t="s">
        <v>26</v>
      </c>
      <c r="C28" s="30">
        <v>-11</v>
      </c>
      <c r="D28" s="31">
        <v>57</v>
      </c>
      <c r="E28" s="31">
        <v>-0.99</v>
      </c>
      <c r="F28" s="32">
        <v>0</v>
      </c>
      <c r="G28" s="33">
        <f t="shared" si="0"/>
        <v>-627.99</v>
      </c>
      <c r="H28" s="34">
        <v>57.49</v>
      </c>
      <c r="I28" s="32">
        <v>-0.99</v>
      </c>
      <c r="J28" s="35">
        <f t="shared" si="1"/>
        <v>631.4</v>
      </c>
      <c r="K28" s="42">
        <f t="shared" si="2"/>
        <v>3.4099999999999682</v>
      </c>
      <c r="L28" s="43">
        <f t="shared" si="3"/>
        <v>5.4300227710631825E-3</v>
      </c>
      <c r="M28" s="55" t="s">
        <v>52</v>
      </c>
      <c r="N28" s="17"/>
      <c r="O28" s="6"/>
    </row>
    <row r="29" spans="1:15">
      <c r="A29" s="28" t="s">
        <v>156</v>
      </c>
      <c r="B29" s="29" t="s">
        <v>53</v>
      </c>
      <c r="C29" s="30">
        <v>-17</v>
      </c>
      <c r="D29" s="31">
        <v>35.15</v>
      </c>
      <c r="E29" s="31">
        <v>-0.99</v>
      </c>
      <c r="F29" s="32">
        <v>-1.19</v>
      </c>
      <c r="G29" s="33">
        <f t="shared" si="0"/>
        <v>-599.73</v>
      </c>
      <c r="H29" s="34">
        <v>34.729999999999997</v>
      </c>
      <c r="I29" s="32">
        <v>-0.99</v>
      </c>
      <c r="J29" s="35">
        <f t="shared" si="1"/>
        <v>589.41999999999996</v>
      </c>
      <c r="K29" s="41">
        <f t="shared" si="2"/>
        <v>-10.310000000000059</v>
      </c>
      <c r="L29" s="37">
        <f t="shared" si="3"/>
        <v>-1.7191069314524968E-2</v>
      </c>
      <c r="M29" s="55" t="s">
        <v>52</v>
      </c>
      <c r="N29" s="17"/>
      <c r="O29" s="6"/>
    </row>
    <row r="30" spans="1:15">
      <c r="A30" s="28" t="s">
        <v>156</v>
      </c>
      <c r="B30" s="29" t="s">
        <v>54</v>
      </c>
      <c r="C30" s="30">
        <v>-23</v>
      </c>
      <c r="D30" s="31">
        <v>25.25</v>
      </c>
      <c r="E30" s="31">
        <v>-0.99</v>
      </c>
      <c r="F30" s="32">
        <v>0</v>
      </c>
      <c r="G30" s="33">
        <f t="shared" si="0"/>
        <v>-581.74</v>
      </c>
      <c r="H30" s="34">
        <v>26.7</v>
      </c>
      <c r="I30" s="32">
        <v>-0.99</v>
      </c>
      <c r="J30" s="35">
        <f t="shared" si="1"/>
        <v>613.11</v>
      </c>
      <c r="K30" s="42">
        <f t="shared" si="2"/>
        <v>31.370000000000005</v>
      </c>
      <c r="L30" s="43">
        <f t="shared" si="3"/>
        <v>5.3924433595764439E-2</v>
      </c>
      <c r="M30" s="55" t="s">
        <v>52</v>
      </c>
      <c r="N30" s="17"/>
      <c r="O30" s="6"/>
    </row>
    <row r="31" spans="1:15">
      <c r="A31" s="40" t="s">
        <v>156</v>
      </c>
      <c r="B31" s="29" t="s">
        <v>55</v>
      </c>
      <c r="C31" s="30">
        <v>-25</v>
      </c>
      <c r="D31" s="31">
        <v>23.9</v>
      </c>
      <c r="E31" s="31">
        <v>-0.99</v>
      </c>
      <c r="F31" s="32">
        <v>0</v>
      </c>
      <c r="G31" s="33">
        <f t="shared" si="0"/>
        <v>-598.49</v>
      </c>
      <c r="H31" s="34">
        <v>22.8</v>
      </c>
      <c r="I31" s="32">
        <v>-0.99</v>
      </c>
      <c r="J31" s="35">
        <f t="shared" si="1"/>
        <v>569.01</v>
      </c>
      <c r="K31" s="41">
        <f t="shared" si="2"/>
        <v>-29.480000000000018</v>
      </c>
      <c r="L31" s="37">
        <f t="shared" si="3"/>
        <v>-4.9257297532122539E-2</v>
      </c>
      <c r="M31" s="55" t="s">
        <v>52</v>
      </c>
      <c r="N31" s="17"/>
      <c r="O31" s="6"/>
    </row>
    <row r="32" spans="1:15">
      <c r="A32" s="40" t="s">
        <v>56</v>
      </c>
      <c r="B32" s="29" t="s">
        <v>57</v>
      </c>
      <c r="C32" s="30">
        <v>-7</v>
      </c>
      <c r="D32" s="31">
        <v>77.05</v>
      </c>
      <c r="E32" s="31">
        <v>-0.99</v>
      </c>
      <c r="F32" s="32">
        <v>-1.0780000000000001</v>
      </c>
      <c r="G32" s="33">
        <f t="shared" si="0"/>
        <v>-541.41800000000001</v>
      </c>
      <c r="H32" s="34">
        <v>78.53</v>
      </c>
      <c r="I32" s="32">
        <v>-0.99</v>
      </c>
      <c r="J32" s="35">
        <f t="shared" si="1"/>
        <v>548.72</v>
      </c>
      <c r="K32" s="42">
        <f t="shared" si="2"/>
        <v>7.3020000000000209</v>
      </c>
      <c r="L32" s="43">
        <f t="shared" si="3"/>
        <v>1.3486806866413788E-2</v>
      </c>
      <c r="M32" s="55" t="s">
        <v>52</v>
      </c>
      <c r="N32" s="17"/>
      <c r="O32" s="6"/>
    </row>
    <row r="33" spans="1:15">
      <c r="A33" s="28" t="s">
        <v>58</v>
      </c>
      <c r="B33" s="29" t="s">
        <v>49</v>
      </c>
      <c r="C33" s="30">
        <v>-11</v>
      </c>
      <c r="D33" s="31">
        <v>54.49</v>
      </c>
      <c r="E33" s="31">
        <v>-0.99</v>
      </c>
      <c r="F33" s="32">
        <v>-1.2</v>
      </c>
      <c r="G33" s="33">
        <f>(C33*D33)+E33+F33</f>
        <v>-601.58000000000004</v>
      </c>
      <c r="H33" s="34">
        <v>52.3</v>
      </c>
      <c r="I33" s="32">
        <v>-0.99</v>
      </c>
      <c r="J33" s="35">
        <f>(-H33*C33)+I33</f>
        <v>574.30999999999995</v>
      </c>
      <c r="K33" s="41">
        <f t="shared" si="2"/>
        <v>-27.270000000000095</v>
      </c>
      <c r="L33" s="37">
        <f t="shared" si="3"/>
        <v>-4.5330629342730966E-2</v>
      </c>
      <c r="M33" s="55" t="s">
        <v>52</v>
      </c>
      <c r="N33" s="56">
        <f>SUM(K3:K33)</f>
        <v>514.81368999999927</v>
      </c>
      <c r="O33" s="6" t="s">
        <v>59</v>
      </c>
    </row>
    <row r="34" spans="1:15">
      <c r="A34" s="28" t="s">
        <v>156</v>
      </c>
      <c r="B34" s="44" t="s">
        <v>60</v>
      </c>
      <c r="C34" s="45">
        <v>-9</v>
      </c>
      <c r="D34" s="46">
        <v>64.010000000000005</v>
      </c>
      <c r="E34" s="46">
        <v>-0.99</v>
      </c>
      <c r="F34" s="47">
        <v>0</v>
      </c>
      <c r="G34" s="33">
        <f t="shared" ref="G34:G41" si="4">(C34*D34)+E34+F34</f>
        <v>-577.08000000000004</v>
      </c>
      <c r="H34" s="48">
        <v>65</v>
      </c>
      <c r="I34" s="47">
        <v>-0.99</v>
      </c>
      <c r="J34" s="35">
        <f t="shared" ref="J34:J39" si="5">(-H34*C34)+I34</f>
        <v>584.01</v>
      </c>
      <c r="K34" s="42">
        <f t="shared" si="2"/>
        <v>6.92999999999995</v>
      </c>
      <c r="L34" s="43">
        <f t="shared" si="3"/>
        <v>1.200873362445406E-2</v>
      </c>
      <c r="M34" s="55" t="s">
        <v>61</v>
      </c>
      <c r="N34" s="17"/>
      <c r="O34" s="6"/>
    </row>
    <row r="35" spans="1:15">
      <c r="A35" s="28" t="s">
        <v>156</v>
      </c>
      <c r="B35" s="29" t="s">
        <v>62</v>
      </c>
      <c r="C35" s="30">
        <v>-2</v>
      </c>
      <c r="D35" s="31">
        <v>51.25</v>
      </c>
      <c r="E35" s="31">
        <v>0</v>
      </c>
      <c r="F35" s="32">
        <v>0</v>
      </c>
      <c r="G35" s="33">
        <f t="shared" si="4"/>
        <v>-102.5</v>
      </c>
      <c r="H35" s="34">
        <v>65</v>
      </c>
      <c r="I35" s="32">
        <v>0</v>
      </c>
      <c r="J35" s="35">
        <f t="shared" si="5"/>
        <v>130</v>
      </c>
      <c r="K35" s="42">
        <f t="shared" si="2"/>
        <v>27.5</v>
      </c>
      <c r="L35" s="43">
        <f t="shared" si="3"/>
        <v>0.26829268292682928</v>
      </c>
      <c r="M35" s="55" t="s">
        <v>61</v>
      </c>
      <c r="N35" s="17"/>
      <c r="O35" s="6"/>
    </row>
    <row r="36" spans="1:15">
      <c r="A36" s="28" t="s">
        <v>156</v>
      </c>
      <c r="B36" s="29" t="s">
        <v>63</v>
      </c>
      <c r="C36" s="30">
        <v>-3</v>
      </c>
      <c r="D36" s="31">
        <v>65.7</v>
      </c>
      <c r="E36" s="31">
        <v>0.99</v>
      </c>
      <c r="F36" s="32">
        <v>0</v>
      </c>
      <c r="G36" s="33">
        <f t="shared" si="4"/>
        <v>-196.11</v>
      </c>
      <c r="H36" s="34">
        <v>65.12</v>
      </c>
      <c r="I36" s="32">
        <v>0</v>
      </c>
      <c r="J36" s="35">
        <f t="shared" si="5"/>
        <v>195.36</v>
      </c>
      <c r="K36" s="41">
        <f t="shared" si="2"/>
        <v>-0.75</v>
      </c>
      <c r="L36" s="37">
        <f t="shared" si="3"/>
        <v>-3.8243842741318645E-3</v>
      </c>
      <c r="M36" s="55" t="s">
        <v>61</v>
      </c>
      <c r="N36" s="17"/>
      <c r="O36" s="6"/>
    </row>
    <row r="37" spans="1:15">
      <c r="A37" s="40" t="s">
        <v>156</v>
      </c>
      <c r="B37" s="29" t="s">
        <v>64</v>
      </c>
      <c r="C37" s="30">
        <v>-11</v>
      </c>
      <c r="D37" s="31">
        <v>54.55</v>
      </c>
      <c r="E37" s="31">
        <v>-0.99</v>
      </c>
      <c r="F37" s="32">
        <v>0</v>
      </c>
      <c r="G37" s="33">
        <f t="shared" si="4"/>
        <v>-601.04</v>
      </c>
      <c r="H37" s="34">
        <v>54.25</v>
      </c>
      <c r="I37" s="32">
        <v>-0.99</v>
      </c>
      <c r="J37" s="35">
        <f t="shared" si="5"/>
        <v>595.76</v>
      </c>
      <c r="K37" s="41">
        <f t="shared" si="2"/>
        <v>-5.2799999999999727</v>
      </c>
      <c r="L37" s="37">
        <f t="shared" si="3"/>
        <v>-8.7847730600292377E-3</v>
      </c>
      <c r="M37" s="55" t="s">
        <v>61</v>
      </c>
      <c r="N37" s="17"/>
      <c r="O37" s="6"/>
    </row>
    <row r="38" spans="1:15">
      <c r="A38" s="28" t="s">
        <v>65</v>
      </c>
      <c r="B38" s="29" t="s">
        <v>66</v>
      </c>
      <c r="C38" s="30">
        <v>-50</v>
      </c>
      <c r="D38" s="31">
        <v>11.95</v>
      </c>
      <c r="E38" s="31">
        <v>-0.99</v>
      </c>
      <c r="F38" s="32">
        <v>1.1950000000000001</v>
      </c>
      <c r="G38" s="33">
        <f t="shared" si="4"/>
        <v>-597.29499999999996</v>
      </c>
      <c r="H38" s="34">
        <v>12.08</v>
      </c>
      <c r="I38" s="32">
        <v>-0.99</v>
      </c>
      <c r="J38" s="35">
        <f t="shared" si="5"/>
        <v>603.01</v>
      </c>
      <c r="K38" s="42">
        <f t="shared" si="2"/>
        <v>5.7150000000000318</v>
      </c>
      <c r="L38" s="43">
        <f t="shared" si="3"/>
        <v>9.5681363480357821E-3</v>
      </c>
      <c r="M38" s="55" t="s">
        <v>61</v>
      </c>
      <c r="N38" s="17"/>
      <c r="O38" s="6"/>
    </row>
    <row r="39" spans="1:15">
      <c r="A39" s="28" t="s">
        <v>156</v>
      </c>
      <c r="B39" s="29" t="s">
        <v>67</v>
      </c>
      <c r="C39" s="30">
        <v>-10</v>
      </c>
      <c r="D39" s="31">
        <v>56.05</v>
      </c>
      <c r="E39" s="31">
        <v>-0.99</v>
      </c>
      <c r="F39" s="32">
        <v>-1.1200000000000001</v>
      </c>
      <c r="G39" s="33">
        <f t="shared" si="4"/>
        <v>-562.61</v>
      </c>
      <c r="H39" s="34">
        <v>62.84</v>
      </c>
      <c r="I39" s="32">
        <v>-0.99</v>
      </c>
      <c r="J39" s="35">
        <f t="shared" si="5"/>
        <v>627.41000000000008</v>
      </c>
      <c r="K39" s="42">
        <f t="shared" si="2"/>
        <v>64.800000000000068</v>
      </c>
      <c r="L39" s="43">
        <f t="shared" si="3"/>
        <v>0.11517747640461433</v>
      </c>
      <c r="M39" s="55" t="s">
        <v>61</v>
      </c>
      <c r="N39" s="17"/>
      <c r="O39" s="6"/>
    </row>
    <row r="40" spans="1:15">
      <c r="A40" s="40" t="s">
        <v>37</v>
      </c>
      <c r="B40" s="29" t="s">
        <v>57</v>
      </c>
      <c r="C40" s="30">
        <v>-31</v>
      </c>
      <c r="D40" s="31">
        <v>19.079999999999998</v>
      </c>
      <c r="E40" s="31">
        <v>-0.99</v>
      </c>
      <c r="F40" s="32">
        <f>(C40*D40)*0.2%</f>
        <v>-1.1829599999999998</v>
      </c>
      <c r="G40" s="33">
        <f t="shared" si="4"/>
        <v>-593.65295999999989</v>
      </c>
      <c r="H40" s="34">
        <v>18.350000000000001</v>
      </c>
      <c r="I40" s="32">
        <v>-0.99</v>
      </c>
      <c r="J40" s="35">
        <f>(-H40*C40)+I40</f>
        <v>567.86</v>
      </c>
      <c r="K40" s="41">
        <f t="shared" si="2"/>
        <v>-25.79295999999988</v>
      </c>
      <c r="L40" s="37">
        <f t="shared" si="3"/>
        <v>-4.3447875674703762E-2</v>
      </c>
      <c r="M40" s="55" t="s">
        <v>68</v>
      </c>
      <c r="N40" s="17"/>
      <c r="O40" s="6"/>
    </row>
    <row r="41" spans="1:15">
      <c r="A41" s="40" t="s">
        <v>156</v>
      </c>
      <c r="B41" s="29" t="s">
        <v>14</v>
      </c>
      <c r="C41" s="30">
        <v>-19</v>
      </c>
      <c r="D41" s="31">
        <v>31.41</v>
      </c>
      <c r="E41" s="31">
        <v>-0.99</v>
      </c>
      <c r="F41" s="32">
        <v>0</v>
      </c>
      <c r="G41" s="33">
        <f t="shared" si="4"/>
        <v>-597.78</v>
      </c>
      <c r="H41" s="34">
        <v>23.64</v>
      </c>
      <c r="I41" s="32">
        <v>-0.99</v>
      </c>
      <c r="J41" s="35">
        <f>(-H41*C41)+I41</f>
        <v>448.17</v>
      </c>
      <c r="K41" s="41">
        <f t="shared" si="2"/>
        <v>-149.60999999999996</v>
      </c>
      <c r="L41" s="37">
        <f t="shared" si="3"/>
        <v>-0.25027602127873122</v>
      </c>
      <c r="M41" s="57" t="s">
        <v>69</v>
      </c>
      <c r="N41" s="17"/>
      <c r="O41" s="6"/>
    </row>
    <row r="42" spans="1:15">
      <c r="A42" s="40" t="s">
        <v>156</v>
      </c>
      <c r="B42" s="29" t="s">
        <v>70</v>
      </c>
      <c r="C42" s="30">
        <v>-3</v>
      </c>
      <c r="D42" s="31">
        <v>0</v>
      </c>
      <c r="E42" s="31">
        <v>0</v>
      </c>
      <c r="F42" s="32">
        <v>0</v>
      </c>
      <c r="G42" s="33">
        <v>0</v>
      </c>
      <c r="H42" s="34">
        <v>23.64</v>
      </c>
      <c r="I42" s="32">
        <v>0</v>
      </c>
      <c r="J42" s="35">
        <f>(-H42*C42)+I42</f>
        <v>70.92</v>
      </c>
      <c r="K42" s="42">
        <f>-C42*H42</f>
        <v>70.92</v>
      </c>
      <c r="L42" s="43" t="s">
        <v>71</v>
      </c>
      <c r="M42" s="57" t="s">
        <v>69</v>
      </c>
      <c r="N42" s="17"/>
      <c r="O42" s="6"/>
    </row>
    <row r="43" spans="1:15">
      <c r="A43" s="40" t="s">
        <v>156</v>
      </c>
      <c r="B43" s="29" t="s">
        <v>72</v>
      </c>
      <c r="C43" s="30">
        <v>-11</v>
      </c>
      <c r="D43" s="31">
        <v>53.09</v>
      </c>
      <c r="E43" s="31">
        <v>-0.99</v>
      </c>
      <c r="F43" s="32">
        <v>0</v>
      </c>
      <c r="G43" s="33">
        <f>(C43*D43)+E43+F43</f>
        <v>-584.98</v>
      </c>
      <c r="H43" s="34">
        <v>55.81</v>
      </c>
      <c r="I43" s="32">
        <v>-0.99</v>
      </c>
      <c r="J43" s="35">
        <f>(-H43*C43)+I43</f>
        <v>612.92000000000007</v>
      </c>
      <c r="K43" s="42">
        <f>(J43+G43)</f>
        <v>27.940000000000055</v>
      </c>
      <c r="L43" s="43">
        <f>-K43/G43</f>
        <v>4.7762316660398735E-2</v>
      </c>
      <c r="M43" s="55" t="s">
        <v>69</v>
      </c>
      <c r="N43" s="17"/>
      <c r="O43" s="6"/>
    </row>
    <row r="44" spans="1:15">
      <c r="A44" s="40" t="s">
        <v>40</v>
      </c>
      <c r="B44" s="29" t="s">
        <v>73</v>
      </c>
      <c r="C44" s="30">
        <v>-12</v>
      </c>
      <c r="D44" s="31">
        <v>48.25</v>
      </c>
      <c r="E44" s="31">
        <v>-0.99</v>
      </c>
      <c r="F44" s="32">
        <v>-1.1599999999999999</v>
      </c>
      <c r="G44" s="33">
        <f t="shared" ref="G44:G104" si="6">(C44*D44)+E44+F44</f>
        <v>-581.15</v>
      </c>
      <c r="H44" s="34">
        <v>48.844999999999999</v>
      </c>
      <c r="I44" s="32">
        <v>-0.99</v>
      </c>
      <c r="J44" s="35">
        <f t="shared" ref="J44:J104" si="7">(-H44*C44)+I44</f>
        <v>585.15</v>
      </c>
      <c r="K44" s="42">
        <f t="shared" ref="K44:K104" si="8">(J44+G44)</f>
        <v>4</v>
      </c>
      <c r="L44" s="43">
        <f t="shared" ref="L44:L105" si="9">-K44/G44</f>
        <v>6.8829045857351804E-3</v>
      </c>
      <c r="M44" s="55" t="s">
        <v>74</v>
      </c>
      <c r="N44" s="17"/>
      <c r="O44" s="6"/>
    </row>
    <row r="45" spans="1:15">
      <c r="A45" s="40" t="s">
        <v>56</v>
      </c>
      <c r="B45" s="29" t="s">
        <v>75</v>
      </c>
      <c r="C45" s="30">
        <v>-8</v>
      </c>
      <c r="D45" s="31">
        <v>75.75</v>
      </c>
      <c r="E45" s="31">
        <v>-0.99</v>
      </c>
      <c r="F45" s="32">
        <v>-1.21</v>
      </c>
      <c r="G45" s="33">
        <f t="shared" si="6"/>
        <v>-608.20000000000005</v>
      </c>
      <c r="H45" s="34">
        <v>73.5</v>
      </c>
      <c r="I45" s="32">
        <v>-0.99</v>
      </c>
      <c r="J45" s="35">
        <f t="shared" si="7"/>
        <v>587.01</v>
      </c>
      <c r="K45" s="41">
        <f t="shared" si="8"/>
        <v>-21.190000000000055</v>
      </c>
      <c r="L45" s="37">
        <f t="shared" si="9"/>
        <v>-3.4840512989148392E-2</v>
      </c>
      <c r="M45" s="55" t="s">
        <v>74</v>
      </c>
      <c r="N45" s="17"/>
      <c r="O45" s="6"/>
    </row>
    <row r="46" spans="1:15">
      <c r="A46" s="28" t="s">
        <v>156</v>
      </c>
      <c r="B46" s="29" t="s">
        <v>76</v>
      </c>
      <c r="C46" s="30">
        <v>-79</v>
      </c>
      <c r="D46" s="31">
        <v>7.6</v>
      </c>
      <c r="E46" s="31">
        <v>-0.99</v>
      </c>
      <c r="F46" s="32">
        <v>0</v>
      </c>
      <c r="G46" s="33">
        <f t="shared" si="6"/>
        <v>-601.39</v>
      </c>
      <c r="H46" s="34">
        <v>7.62</v>
      </c>
      <c r="I46" s="32">
        <v>-0.99</v>
      </c>
      <c r="J46" s="35">
        <f t="shared" si="7"/>
        <v>600.99</v>
      </c>
      <c r="K46" s="41">
        <f t="shared" si="8"/>
        <v>-0.39999999999997726</v>
      </c>
      <c r="L46" s="37">
        <f t="shared" si="9"/>
        <v>-6.6512579191535819E-4</v>
      </c>
      <c r="M46" s="55" t="s">
        <v>74</v>
      </c>
      <c r="N46" s="17"/>
      <c r="O46" s="6"/>
    </row>
    <row r="47" spans="1:15">
      <c r="A47" s="40" t="s">
        <v>156</v>
      </c>
      <c r="B47" s="29" t="s">
        <v>77</v>
      </c>
      <c r="C47" s="30">
        <v>-59</v>
      </c>
      <c r="D47" s="31">
        <v>10.15</v>
      </c>
      <c r="E47" s="31">
        <v>-0.99</v>
      </c>
      <c r="F47" s="32">
        <v>0</v>
      </c>
      <c r="G47" s="33">
        <f t="shared" si="6"/>
        <v>-599.84</v>
      </c>
      <c r="H47" s="34">
        <v>10.15</v>
      </c>
      <c r="I47" s="32">
        <v>-0.99</v>
      </c>
      <c r="J47" s="35">
        <f t="shared" si="7"/>
        <v>597.86</v>
      </c>
      <c r="K47" s="41">
        <f t="shared" si="8"/>
        <v>-1.9800000000000182</v>
      </c>
      <c r="L47" s="37">
        <f t="shared" si="9"/>
        <v>-3.3008802347292911E-3</v>
      </c>
      <c r="M47" s="55" t="s">
        <v>74</v>
      </c>
      <c r="N47" s="17"/>
      <c r="O47" s="6"/>
    </row>
    <row r="48" spans="1:15">
      <c r="A48" s="58" t="s">
        <v>156</v>
      </c>
      <c r="B48" s="19" t="s">
        <v>78</v>
      </c>
      <c r="C48" s="20">
        <v>-21</v>
      </c>
      <c r="D48" s="21">
        <v>28.05</v>
      </c>
      <c r="E48" s="21">
        <v>-0.99</v>
      </c>
      <c r="F48" s="22">
        <v>0</v>
      </c>
      <c r="G48" s="59">
        <f t="shared" si="6"/>
        <v>-590.04000000000008</v>
      </c>
      <c r="H48" s="24">
        <v>28.3</v>
      </c>
      <c r="I48" s="22">
        <v>-0.99</v>
      </c>
      <c r="J48" s="60">
        <f t="shared" si="7"/>
        <v>593.31000000000006</v>
      </c>
      <c r="K48" s="61">
        <f t="shared" si="8"/>
        <v>3.2699999999999818</v>
      </c>
      <c r="L48" s="43">
        <f t="shared" si="9"/>
        <v>5.5419971527353763E-3</v>
      </c>
      <c r="M48" s="55" t="s">
        <v>74</v>
      </c>
      <c r="N48" s="17"/>
      <c r="O48" s="6"/>
    </row>
    <row r="49" spans="1:15">
      <c r="A49" s="40" t="s">
        <v>156</v>
      </c>
      <c r="B49" s="29" t="s">
        <v>79</v>
      </c>
      <c r="C49" s="30">
        <v>-78</v>
      </c>
      <c r="D49" s="31">
        <v>7.71</v>
      </c>
      <c r="E49" s="31">
        <v>-0.99</v>
      </c>
      <c r="F49" s="32">
        <v>0</v>
      </c>
      <c r="G49" s="33">
        <f t="shared" si="6"/>
        <v>-602.37</v>
      </c>
      <c r="H49" s="34">
        <v>7.17</v>
      </c>
      <c r="I49" s="32">
        <v>-0.99</v>
      </c>
      <c r="J49" s="35">
        <f t="shared" si="7"/>
        <v>558.27</v>
      </c>
      <c r="K49" s="41">
        <f t="shared" si="8"/>
        <v>-44.100000000000023</v>
      </c>
      <c r="L49" s="37">
        <f t="shared" si="9"/>
        <v>-7.3210817271776515E-2</v>
      </c>
      <c r="M49" s="55" t="s">
        <v>74</v>
      </c>
      <c r="N49" s="17"/>
      <c r="O49" s="6"/>
    </row>
    <row r="50" spans="1:15">
      <c r="A50" s="40" t="s">
        <v>156</v>
      </c>
      <c r="B50" s="29" t="s">
        <v>80</v>
      </c>
      <c r="C50" s="30">
        <v>-35</v>
      </c>
      <c r="D50" s="31">
        <v>16.86</v>
      </c>
      <c r="E50" s="31">
        <v>-0.99</v>
      </c>
      <c r="F50" s="32">
        <v>0</v>
      </c>
      <c r="G50" s="33">
        <f t="shared" si="6"/>
        <v>-591.09</v>
      </c>
      <c r="H50" s="34">
        <v>18.5</v>
      </c>
      <c r="I50" s="32">
        <v>-0.99</v>
      </c>
      <c r="J50" s="33">
        <f t="shared" si="7"/>
        <v>646.51</v>
      </c>
      <c r="K50" s="42">
        <f t="shared" si="8"/>
        <v>55.419999999999959</v>
      </c>
      <c r="L50" s="43">
        <f t="shared" si="9"/>
        <v>9.3758987633016891E-2</v>
      </c>
      <c r="M50" s="55" t="s">
        <v>81</v>
      </c>
      <c r="N50" s="17"/>
      <c r="O50" s="6"/>
    </row>
    <row r="51" spans="1:15">
      <c r="A51" s="28" t="s">
        <v>82</v>
      </c>
      <c r="B51" s="29" t="s">
        <v>83</v>
      </c>
      <c r="C51" s="30">
        <v>-28</v>
      </c>
      <c r="D51" s="31">
        <v>21.58</v>
      </c>
      <c r="E51" s="31">
        <v>-0.99</v>
      </c>
      <c r="F51" s="32">
        <v>0</v>
      </c>
      <c r="G51" s="33">
        <f t="shared" si="6"/>
        <v>-605.23</v>
      </c>
      <c r="H51" s="34">
        <v>21.8</v>
      </c>
      <c r="I51" s="32">
        <v>-0.99</v>
      </c>
      <c r="J51" s="33">
        <f t="shared" si="7"/>
        <v>609.41</v>
      </c>
      <c r="K51" s="42">
        <f t="shared" si="8"/>
        <v>4.17999999999995</v>
      </c>
      <c r="L51" s="43">
        <f t="shared" si="9"/>
        <v>6.9064653107082426E-3</v>
      </c>
      <c r="M51" s="55" t="s">
        <v>81</v>
      </c>
      <c r="N51" s="17"/>
      <c r="O51" s="6"/>
    </row>
    <row r="52" spans="1:15">
      <c r="A52" s="28" t="s">
        <v>156</v>
      </c>
      <c r="B52" s="29" t="s">
        <v>81</v>
      </c>
      <c r="C52" s="30">
        <v>-28</v>
      </c>
      <c r="D52" s="31">
        <v>20.9</v>
      </c>
      <c r="E52" s="31">
        <v>-0.99</v>
      </c>
      <c r="F52" s="32">
        <v>0</v>
      </c>
      <c r="G52" s="33">
        <f t="shared" si="6"/>
        <v>-586.18999999999994</v>
      </c>
      <c r="H52" s="34">
        <v>22.4</v>
      </c>
      <c r="I52" s="32">
        <v>-0.99</v>
      </c>
      <c r="J52" s="33">
        <f t="shared" si="7"/>
        <v>626.20999999999992</v>
      </c>
      <c r="K52" s="42">
        <f t="shared" si="8"/>
        <v>40.019999999999982</v>
      </c>
      <c r="L52" s="43">
        <f t="shared" si="9"/>
        <v>6.8271379586823361E-2</v>
      </c>
      <c r="M52" s="55" t="s">
        <v>84</v>
      </c>
      <c r="N52" s="17"/>
      <c r="O52" s="6"/>
    </row>
    <row r="53" spans="1:15">
      <c r="A53" s="28" t="s">
        <v>156</v>
      </c>
      <c r="B53" s="29" t="s">
        <v>81</v>
      </c>
      <c r="C53" s="30">
        <v>-60</v>
      </c>
      <c r="D53" s="31">
        <v>10.15</v>
      </c>
      <c r="E53" s="31">
        <v>-0.99</v>
      </c>
      <c r="F53" s="32">
        <v>0</v>
      </c>
      <c r="G53" s="33">
        <f t="shared" si="6"/>
        <v>-609.99</v>
      </c>
      <c r="H53" s="34">
        <v>11.3</v>
      </c>
      <c r="I53" s="32">
        <v>-0.99</v>
      </c>
      <c r="J53" s="33">
        <f t="shared" si="7"/>
        <v>677.01</v>
      </c>
      <c r="K53" s="42">
        <f t="shared" si="8"/>
        <v>67.019999999999982</v>
      </c>
      <c r="L53" s="43">
        <f t="shared" si="9"/>
        <v>0.10987065361727238</v>
      </c>
      <c r="M53" s="55" t="s">
        <v>85</v>
      </c>
      <c r="N53" s="17"/>
      <c r="O53" s="6"/>
    </row>
    <row r="54" spans="1:15">
      <c r="A54" s="28" t="s">
        <v>156</v>
      </c>
      <c r="B54" s="29" t="s">
        <v>86</v>
      </c>
      <c r="C54" s="30">
        <v>-11</v>
      </c>
      <c r="D54" s="31">
        <v>54.05</v>
      </c>
      <c r="E54" s="31">
        <v>-0.99</v>
      </c>
      <c r="F54" s="32">
        <v>-1.19</v>
      </c>
      <c r="G54" s="33">
        <f t="shared" si="6"/>
        <v>-596.73</v>
      </c>
      <c r="H54" s="34">
        <v>58.37</v>
      </c>
      <c r="I54" s="32">
        <v>-0.99</v>
      </c>
      <c r="J54" s="33">
        <f t="shared" si="7"/>
        <v>641.07999999999993</v>
      </c>
      <c r="K54" s="42">
        <f t="shared" si="8"/>
        <v>44.349999999999909</v>
      </c>
      <c r="L54" s="43">
        <f t="shared" si="9"/>
        <v>7.4321720040889355E-2</v>
      </c>
      <c r="M54" s="55" t="s">
        <v>87</v>
      </c>
      <c r="N54" s="17"/>
      <c r="O54" s="6"/>
    </row>
    <row r="55" spans="1:15">
      <c r="A55" s="28" t="s">
        <v>156</v>
      </c>
      <c r="B55" s="62" t="s">
        <v>88</v>
      </c>
      <c r="C55" s="63">
        <v>-21</v>
      </c>
      <c r="D55" s="31">
        <v>28.8</v>
      </c>
      <c r="E55" s="64">
        <v>-0.99</v>
      </c>
      <c r="F55" s="65">
        <v>0</v>
      </c>
      <c r="G55" s="66">
        <f t="shared" si="6"/>
        <v>-605.79000000000008</v>
      </c>
      <c r="H55" s="34">
        <v>32.31</v>
      </c>
      <c r="I55" s="32">
        <v>-0.99</v>
      </c>
      <c r="J55" s="33">
        <f t="shared" si="7"/>
        <v>677.52</v>
      </c>
      <c r="K55" s="42">
        <f t="shared" si="8"/>
        <v>71.729999999999905</v>
      </c>
      <c r="L55" s="43">
        <f t="shared" si="9"/>
        <v>0.11840736889020931</v>
      </c>
      <c r="M55" s="55" t="s">
        <v>89</v>
      </c>
      <c r="N55" s="17"/>
      <c r="O55" s="6"/>
    </row>
    <row r="56" spans="1:15">
      <c r="A56" s="28" t="s">
        <v>50</v>
      </c>
      <c r="B56" s="62" t="s">
        <v>90</v>
      </c>
      <c r="C56" s="63">
        <v>-45</v>
      </c>
      <c r="D56" s="31">
        <v>13.05</v>
      </c>
      <c r="E56" s="64">
        <v>-0.99</v>
      </c>
      <c r="F56" s="65">
        <v>-1.17</v>
      </c>
      <c r="G56" s="66">
        <f t="shared" si="6"/>
        <v>-589.41</v>
      </c>
      <c r="H56" s="34">
        <v>14.59</v>
      </c>
      <c r="I56" s="32">
        <v>-0.99</v>
      </c>
      <c r="J56" s="33">
        <f t="shared" si="7"/>
        <v>655.56</v>
      </c>
      <c r="K56" s="42">
        <f t="shared" si="8"/>
        <v>66.149999999999977</v>
      </c>
      <c r="L56" s="43">
        <f t="shared" si="9"/>
        <v>0.11223087494273931</v>
      </c>
      <c r="M56" s="55" t="s">
        <v>91</v>
      </c>
      <c r="N56" s="17"/>
      <c r="O56" s="6"/>
    </row>
    <row r="57" spans="1:15">
      <c r="A57" s="28" t="s">
        <v>156</v>
      </c>
      <c r="B57" s="29" t="s">
        <v>91</v>
      </c>
      <c r="C57" s="30">
        <v>-13</v>
      </c>
      <c r="D57" s="31">
        <v>44.5</v>
      </c>
      <c r="E57" s="31">
        <v>-0.99</v>
      </c>
      <c r="F57" s="32">
        <v>0</v>
      </c>
      <c r="G57" s="33">
        <f t="shared" si="6"/>
        <v>-579.49</v>
      </c>
      <c r="H57" s="34">
        <v>51.1</v>
      </c>
      <c r="I57" s="32">
        <v>-0.99</v>
      </c>
      <c r="J57" s="33">
        <f t="shared" si="7"/>
        <v>663.31000000000006</v>
      </c>
      <c r="K57" s="42">
        <f t="shared" si="8"/>
        <v>83.82000000000005</v>
      </c>
      <c r="L57" s="43">
        <f t="shared" si="9"/>
        <v>0.14464442872180719</v>
      </c>
      <c r="M57" s="55" t="s">
        <v>92</v>
      </c>
      <c r="N57" s="17"/>
      <c r="O57" s="6"/>
    </row>
    <row r="58" spans="1:15">
      <c r="A58" s="28" t="s">
        <v>156</v>
      </c>
      <c r="B58" s="29" t="s">
        <v>93</v>
      </c>
      <c r="C58" s="30">
        <v>-55</v>
      </c>
      <c r="D58" s="31">
        <v>17.98</v>
      </c>
      <c r="E58" s="31">
        <v>-0.99</v>
      </c>
      <c r="F58" s="32">
        <v>0</v>
      </c>
      <c r="G58" s="33">
        <f t="shared" si="6"/>
        <v>-989.89</v>
      </c>
      <c r="H58" s="34">
        <v>20.5</v>
      </c>
      <c r="I58" s="32">
        <v>-1.1299999999999999</v>
      </c>
      <c r="J58" s="33">
        <f t="shared" si="7"/>
        <v>1126.3699999999999</v>
      </c>
      <c r="K58" s="42">
        <f t="shared" si="8"/>
        <v>136.4799999999999</v>
      </c>
      <c r="L58" s="43">
        <f t="shared" si="9"/>
        <v>0.1378739051813837</v>
      </c>
      <c r="M58" s="55" t="s">
        <v>94</v>
      </c>
      <c r="N58" s="17"/>
      <c r="O58" s="6"/>
    </row>
    <row r="59" spans="1:15">
      <c r="A59" s="28" t="s">
        <v>40</v>
      </c>
      <c r="B59" s="29" t="s">
        <v>95</v>
      </c>
      <c r="C59" s="30">
        <v>-20</v>
      </c>
      <c r="D59" s="31">
        <v>38.5</v>
      </c>
      <c r="E59" s="31">
        <v>-0.99</v>
      </c>
      <c r="F59" s="32">
        <v>-1.54</v>
      </c>
      <c r="G59" s="33">
        <f t="shared" si="6"/>
        <v>-772.53</v>
      </c>
      <c r="H59" s="34">
        <v>44.3</v>
      </c>
      <c r="I59" s="32">
        <v>-0.99</v>
      </c>
      <c r="J59" s="33">
        <f t="shared" si="7"/>
        <v>885.01</v>
      </c>
      <c r="K59" s="42">
        <f t="shared" si="8"/>
        <v>112.48000000000002</v>
      </c>
      <c r="L59" s="43">
        <f t="shared" si="9"/>
        <v>0.14559952364309481</v>
      </c>
      <c r="M59" s="55" t="s">
        <v>96</v>
      </c>
      <c r="N59" s="56"/>
      <c r="O59" s="6"/>
    </row>
    <row r="60" spans="1:15" ht="15.75" thickBot="1">
      <c r="A60" s="67" t="s">
        <v>156</v>
      </c>
      <c r="B60" s="68" t="s">
        <v>95</v>
      </c>
      <c r="C60" s="69">
        <v>-33</v>
      </c>
      <c r="D60" s="70">
        <v>18.05</v>
      </c>
      <c r="E60" s="70">
        <v>-0.99</v>
      </c>
      <c r="F60" s="71">
        <v>0</v>
      </c>
      <c r="G60" s="72">
        <f t="shared" si="6"/>
        <v>-596.64</v>
      </c>
      <c r="H60" s="73">
        <v>19.95</v>
      </c>
      <c r="I60" s="71">
        <v>-0.99</v>
      </c>
      <c r="J60" s="72">
        <f t="shared" si="7"/>
        <v>657.36</v>
      </c>
      <c r="K60" s="74">
        <f t="shared" si="8"/>
        <v>60.720000000000027</v>
      </c>
      <c r="L60" s="75">
        <f t="shared" si="9"/>
        <v>0.10176991150442483</v>
      </c>
      <c r="M60" s="76" t="s">
        <v>97</v>
      </c>
      <c r="N60" s="56">
        <v>704.35</v>
      </c>
      <c r="O60" s="6" t="s">
        <v>98</v>
      </c>
    </row>
    <row r="61" spans="1:15" ht="15.75" thickTop="1">
      <c r="A61" s="77" t="s">
        <v>99</v>
      </c>
      <c r="B61" s="19" t="s">
        <v>100</v>
      </c>
      <c r="C61" s="20">
        <v>-15</v>
      </c>
      <c r="D61" s="21">
        <v>41.125</v>
      </c>
      <c r="E61" s="21">
        <v>-0.99</v>
      </c>
      <c r="F61" s="22">
        <v>-1.23</v>
      </c>
      <c r="G61" s="59">
        <f t="shared" si="6"/>
        <v>-619.09500000000003</v>
      </c>
      <c r="H61" s="24">
        <v>44.75</v>
      </c>
      <c r="I61" s="22">
        <v>-0.99</v>
      </c>
      <c r="J61" s="59">
        <f t="shared" si="7"/>
        <v>670.26</v>
      </c>
      <c r="K61" s="61">
        <f t="shared" si="8"/>
        <v>51.164999999999964</v>
      </c>
      <c r="L61" s="78">
        <f t="shared" si="9"/>
        <v>8.2644828338138673E-2</v>
      </c>
      <c r="M61" s="55" t="s">
        <v>101</v>
      </c>
      <c r="N61" s="56"/>
      <c r="O61" s="6"/>
    </row>
    <row r="62" spans="1:15">
      <c r="A62" s="28" t="s">
        <v>102</v>
      </c>
      <c r="B62" s="29" t="s">
        <v>103</v>
      </c>
      <c r="C62" s="30">
        <v>-15</v>
      </c>
      <c r="D62" s="31">
        <v>40.270000000000003</v>
      </c>
      <c r="E62" s="31">
        <v>-0.99</v>
      </c>
      <c r="F62" s="32">
        <v>-1.21</v>
      </c>
      <c r="G62" s="33">
        <f t="shared" si="6"/>
        <v>-606.25000000000011</v>
      </c>
      <c r="H62" s="34">
        <v>47.45</v>
      </c>
      <c r="I62" s="32">
        <v>-0.99</v>
      </c>
      <c r="J62" s="33">
        <f t="shared" si="7"/>
        <v>710.76</v>
      </c>
      <c r="K62" s="42">
        <f t="shared" si="8"/>
        <v>104.50999999999988</v>
      </c>
      <c r="L62" s="43">
        <f t="shared" si="9"/>
        <v>0.17238762886597914</v>
      </c>
      <c r="M62" s="55" t="s">
        <v>104</v>
      </c>
      <c r="N62" s="56"/>
      <c r="O62" s="6"/>
    </row>
    <row r="63" spans="1:15">
      <c r="A63" s="28" t="s">
        <v>105</v>
      </c>
      <c r="B63" s="29" t="s">
        <v>100</v>
      </c>
      <c r="C63" s="30">
        <v>-8</v>
      </c>
      <c r="D63" s="31">
        <v>72.5</v>
      </c>
      <c r="E63" s="31">
        <v>-0.99</v>
      </c>
      <c r="F63" s="32">
        <v>-1.1599999999999999</v>
      </c>
      <c r="G63" s="33">
        <f t="shared" si="6"/>
        <v>-582.15</v>
      </c>
      <c r="H63" s="34">
        <v>77.62</v>
      </c>
      <c r="I63" s="32">
        <v>-0.99</v>
      </c>
      <c r="J63" s="33">
        <f t="shared" si="7"/>
        <v>619.97</v>
      </c>
      <c r="K63" s="42">
        <f t="shared" si="8"/>
        <v>37.82000000000005</v>
      </c>
      <c r="L63" s="43">
        <f t="shared" si="9"/>
        <v>6.4966074035901489E-2</v>
      </c>
      <c r="M63" s="55" t="s">
        <v>106</v>
      </c>
      <c r="N63" s="56"/>
      <c r="O63" s="6"/>
    </row>
    <row r="64" spans="1:15">
      <c r="A64" s="28" t="s">
        <v>156</v>
      </c>
      <c r="B64" s="62" t="s">
        <v>107</v>
      </c>
      <c r="C64" s="63">
        <v>-42</v>
      </c>
      <c r="D64" s="31">
        <v>23.75</v>
      </c>
      <c r="E64" s="64">
        <v>-0.99</v>
      </c>
      <c r="F64" s="65">
        <v>0</v>
      </c>
      <c r="G64" s="66">
        <f t="shared" si="6"/>
        <v>-998.49</v>
      </c>
      <c r="H64" s="34">
        <v>25.25</v>
      </c>
      <c r="I64" s="32">
        <v>-1.06</v>
      </c>
      <c r="J64" s="33">
        <f t="shared" si="7"/>
        <v>1059.44</v>
      </c>
      <c r="K64" s="42">
        <f t="shared" si="8"/>
        <v>60.950000000000045</v>
      </c>
      <c r="L64" s="43">
        <f t="shared" si="9"/>
        <v>6.104217368226026E-2</v>
      </c>
      <c r="M64" s="55" t="s">
        <v>108</v>
      </c>
      <c r="N64" s="56"/>
      <c r="O64" s="6"/>
    </row>
    <row r="65" spans="1:15">
      <c r="A65" s="28" t="s">
        <v>156</v>
      </c>
      <c r="B65" s="62" t="s">
        <v>109</v>
      </c>
      <c r="C65" s="63">
        <v>-10</v>
      </c>
      <c r="D65" s="31">
        <v>61.09</v>
      </c>
      <c r="E65" s="64">
        <v>-0.99</v>
      </c>
      <c r="F65" s="65">
        <v>-1.22</v>
      </c>
      <c r="G65" s="66">
        <f t="shared" si="6"/>
        <v>-613.11000000000013</v>
      </c>
      <c r="H65" s="34">
        <v>64.5</v>
      </c>
      <c r="I65" s="32">
        <v>-0.99</v>
      </c>
      <c r="J65" s="33">
        <f t="shared" si="7"/>
        <v>644.01</v>
      </c>
      <c r="K65" s="42">
        <f t="shared" si="8"/>
        <v>30.899999999999864</v>
      </c>
      <c r="L65" s="43">
        <f t="shared" si="9"/>
        <v>5.0398786514654563E-2</v>
      </c>
      <c r="M65" s="55" t="s">
        <v>110</v>
      </c>
      <c r="N65" s="56"/>
      <c r="O65" s="6"/>
    </row>
    <row r="66" spans="1:15">
      <c r="A66" s="28" t="s">
        <v>156</v>
      </c>
      <c r="B66" s="29" t="s">
        <v>81</v>
      </c>
      <c r="C66" s="30">
        <v>-12</v>
      </c>
      <c r="D66" s="31">
        <v>50.1</v>
      </c>
      <c r="E66" s="31">
        <v>-0.99</v>
      </c>
      <c r="F66" s="32">
        <v>0</v>
      </c>
      <c r="G66" s="33">
        <f t="shared" si="6"/>
        <v>-602.19000000000005</v>
      </c>
      <c r="H66" s="34">
        <v>56.9</v>
      </c>
      <c r="I66" s="32">
        <v>-0.99</v>
      </c>
      <c r="J66" s="33">
        <f t="shared" si="7"/>
        <v>681.81</v>
      </c>
      <c r="K66" s="42">
        <f t="shared" si="8"/>
        <v>79.619999999999891</v>
      </c>
      <c r="L66" s="43">
        <f t="shared" si="9"/>
        <v>0.13221740646639746</v>
      </c>
      <c r="M66" s="55" t="s">
        <v>111</v>
      </c>
      <c r="N66" s="56"/>
      <c r="O66" s="6"/>
    </row>
    <row r="67" spans="1:15">
      <c r="A67" s="49" t="s">
        <v>112</v>
      </c>
      <c r="B67" s="29" t="s">
        <v>113</v>
      </c>
      <c r="C67" s="30">
        <v>-30</v>
      </c>
      <c r="D67" s="31">
        <v>11.59</v>
      </c>
      <c r="E67" s="31">
        <v>-0.99</v>
      </c>
      <c r="F67" s="32">
        <v>0</v>
      </c>
      <c r="G67" s="50">
        <f t="shared" si="6"/>
        <v>-348.69</v>
      </c>
      <c r="H67" s="34">
        <v>10.64</v>
      </c>
      <c r="I67" s="32">
        <v>-0.99</v>
      </c>
      <c r="J67" s="50">
        <f t="shared" si="7"/>
        <v>318.21000000000004</v>
      </c>
      <c r="K67" s="79">
        <f t="shared" si="8"/>
        <v>-30.479999999999961</v>
      </c>
      <c r="L67" s="80">
        <f t="shared" si="9"/>
        <v>-8.7412888238836681E-2</v>
      </c>
      <c r="M67" s="55" t="s">
        <v>114</v>
      </c>
      <c r="N67" s="56"/>
      <c r="O67" s="6"/>
    </row>
    <row r="68" spans="1:15">
      <c r="A68" s="49" t="s">
        <v>112</v>
      </c>
      <c r="B68" s="29" t="s">
        <v>113</v>
      </c>
      <c r="C68" s="30">
        <v>-30</v>
      </c>
      <c r="D68" s="31">
        <v>11.38</v>
      </c>
      <c r="E68" s="31">
        <v>-0.99</v>
      </c>
      <c r="F68" s="32">
        <v>0</v>
      </c>
      <c r="G68" s="50">
        <f t="shared" si="6"/>
        <v>-342.39000000000004</v>
      </c>
      <c r="H68" s="34">
        <v>10.64</v>
      </c>
      <c r="I68" s="32">
        <v>-0.99</v>
      </c>
      <c r="J68" s="50">
        <f t="shared" si="7"/>
        <v>318.21000000000004</v>
      </c>
      <c r="K68" s="79">
        <f t="shared" si="8"/>
        <v>-24.180000000000007</v>
      </c>
      <c r="L68" s="80">
        <f t="shared" si="9"/>
        <v>-7.062122141417683E-2</v>
      </c>
      <c r="M68" s="55" t="s">
        <v>114</v>
      </c>
      <c r="N68" s="56"/>
      <c r="O68" s="6"/>
    </row>
    <row r="69" spans="1:15">
      <c r="A69" s="49" t="s">
        <v>112</v>
      </c>
      <c r="B69" s="29" t="s">
        <v>115</v>
      </c>
      <c r="C69" s="30">
        <v>-60</v>
      </c>
      <c r="D69" s="31">
        <v>10.81</v>
      </c>
      <c r="E69" s="31">
        <v>-0.99</v>
      </c>
      <c r="F69" s="32">
        <v>0</v>
      </c>
      <c r="G69" s="50">
        <f t="shared" si="6"/>
        <v>-649.59</v>
      </c>
      <c r="H69" s="34">
        <v>10.64</v>
      </c>
      <c r="I69" s="32">
        <v>-0.99</v>
      </c>
      <c r="J69" s="50">
        <f t="shared" si="7"/>
        <v>637.41000000000008</v>
      </c>
      <c r="K69" s="79">
        <f t="shared" si="8"/>
        <v>-12.17999999999995</v>
      </c>
      <c r="L69" s="80">
        <f t="shared" si="9"/>
        <v>-1.8750288643605888E-2</v>
      </c>
      <c r="M69" s="55" t="s">
        <v>114</v>
      </c>
      <c r="N69" s="56"/>
      <c r="O69" s="6"/>
    </row>
    <row r="70" spans="1:15">
      <c r="A70" s="28" t="s">
        <v>116</v>
      </c>
      <c r="B70" s="29" t="s">
        <v>92</v>
      </c>
      <c r="C70" s="30">
        <v>-11</v>
      </c>
      <c r="D70" s="31">
        <v>53.65</v>
      </c>
      <c r="E70" s="31">
        <v>-0.99</v>
      </c>
      <c r="F70" s="32">
        <v>-1.18</v>
      </c>
      <c r="G70" s="33">
        <f t="shared" si="6"/>
        <v>-592.31999999999994</v>
      </c>
      <c r="H70" s="34">
        <v>60.5</v>
      </c>
      <c r="I70" s="32">
        <v>-0.99</v>
      </c>
      <c r="J70" s="33">
        <f t="shared" si="7"/>
        <v>664.51</v>
      </c>
      <c r="K70" s="42">
        <f t="shared" si="8"/>
        <v>72.190000000000055</v>
      </c>
      <c r="L70" s="43">
        <f t="shared" si="9"/>
        <v>0.12187668827660735</v>
      </c>
      <c r="M70" s="55" t="s">
        <v>114</v>
      </c>
      <c r="N70" s="56"/>
      <c r="O70" s="6"/>
    </row>
    <row r="71" spans="1:15">
      <c r="A71" s="28" t="s">
        <v>156</v>
      </c>
      <c r="B71" s="29" t="s">
        <v>106</v>
      </c>
      <c r="C71" s="30">
        <v>-36</v>
      </c>
      <c r="D71" s="31">
        <v>24.53</v>
      </c>
      <c r="E71" s="31">
        <v>-0.99</v>
      </c>
      <c r="F71" s="32">
        <v>0</v>
      </c>
      <c r="G71" s="33">
        <f t="shared" si="6"/>
        <v>-884.07</v>
      </c>
      <c r="H71" s="34">
        <v>26.03</v>
      </c>
      <c r="I71" s="32">
        <v>-0.99</v>
      </c>
      <c r="J71" s="33">
        <f t="shared" si="7"/>
        <v>936.09</v>
      </c>
      <c r="K71" s="42">
        <f t="shared" si="8"/>
        <v>52.019999999999982</v>
      </c>
      <c r="L71" s="43">
        <f t="shared" si="9"/>
        <v>5.8841494451796782E-2</v>
      </c>
      <c r="M71" s="55" t="s">
        <v>117</v>
      </c>
      <c r="N71" s="56"/>
      <c r="O71" s="6"/>
    </row>
    <row r="72" spans="1:15">
      <c r="A72" s="28" t="s">
        <v>156</v>
      </c>
      <c r="B72" s="29" t="s">
        <v>108</v>
      </c>
      <c r="C72" s="30">
        <v>-40</v>
      </c>
      <c r="D72" s="31">
        <v>14.9</v>
      </c>
      <c r="E72" s="31">
        <v>-0.99</v>
      </c>
      <c r="F72" s="32">
        <v>0</v>
      </c>
      <c r="G72" s="33">
        <f t="shared" si="6"/>
        <v>-596.99</v>
      </c>
      <c r="H72" s="34">
        <v>17.62</v>
      </c>
      <c r="I72" s="32">
        <v>-0.99</v>
      </c>
      <c r="J72" s="33">
        <f t="shared" si="7"/>
        <v>703.81000000000006</v>
      </c>
      <c r="K72" s="42">
        <f t="shared" si="8"/>
        <v>106.82000000000005</v>
      </c>
      <c r="L72" s="43">
        <f t="shared" si="9"/>
        <v>0.17893097036801295</v>
      </c>
      <c r="M72" s="55" t="s">
        <v>117</v>
      </c>
      <c r="N72" s="56"/>
      <c r="O72" s="6"/>
    </row>
    <row r="73" spans="1:15">
      <c r="A73" s="58" t="s">
        <v>157</v>
      </c>
      <c r="B73" s="19" t="s">
        <v>118</v>
      </c>
      <c r="C73" s="20">
        <v>-140</v>
      </c>
      <c r="D73" s="21">
        <v>4.29</v>
      </c>
      <c r="E73" s="21">
        <v>-0.99</v>
      </c>
      <c r="F73" s="22">
        <v>0</v>
      </c>
      <c r="G73" s="59">
        <f t="shared" si="6"/>
        <v>-601.59</v>
      </c>
      <c r="H73" s="24">
        <v>5.13</v>
      </c>
      <c r="I73" s="22">
        <v>-0.99</v>
      </c>
      <c r="J73" s="59">
        <f t="shared" si="7"/>
        <v>717.20999999999992</v>
      </c>
      <c r="K73" s="61">
        <f t="shared" si="8"/>
        <v>115.61999999999989</v>
      </c>
      <c r="L73" s="78">
        <f t="shared" si="9"/>
        <v>0.19219069465915306</v>
      </c>
      <c r="M73" s="55" t="s">
        <v>119</v>
      </c>
      <c r="N73" s="56"/>
      <c r="O73" s="6"/>
    </row>
    <row r="74" spans="1:15">
      <c r="A74" s="93" t="s">
        <v>158</v>
      </c>
      <c r="B74" s="29" t="s">
        <v>14</v>
      </c>
      <c r="C74" s="30">
        <v>-22</v>
      </c>
      <c r="D74" s="31">
        <v>26.4</v>
      </c>
      <c r="E74" s="31">
        <v>-0.99</v>
      </c>
      <c r="F74" s="32">
        <v>0</v>
      </c>
      <c r="G74" s="33">
        <f t="shared" si="6"/>
        <v>-581.79</v>
      </c>
      <c r="H74" s="34">
        <v>29.05</v>
      </c>
      <c r="I74" s="32">
        <v>-0.99</v>
      </c>
      <c r="J74" s="33">
        <f t="shared" si="7"/>
        <v>638.11</v>
      </c>
      <c r="K74" s="42">
        <f t="shared" si="8"/>
        <v>56.32000000000005</v>
      </c>
      <c r="L74" s="43">
        <f t="shared" si="9"/>
        <v>9.6804688977122424E-2</v>
      </c>
      <c r="M74" s="55" t="s">
        <v>120</v>
      </c>
      <c r="N74" s="56"/>
      <c r="O74" s="6"/>
    </row>
    <row r="75" spans="1:15">
      <c r="A75" s="93" t="s">
        <v>158</v>
      </c>
      <c r="B75" s="29" t="s">
        <v>121</v>
      </c>
      <c r="C75" s="30">
        <v>-28</v>
      </c>
      <c r="D75" s="31">
        <v>28</v>
      </c>
      <c r="E75" s="31">
        <v>-0.99</v>
      </c>
      <c r="F75" s="32">
        <v>0</v>
      </c>
      <c r="G75" s="33">
        <f t="shared" si="6"/>
        <v>-784.99</v>
      </c>
      <c r="H75" s="34">
        <v>30.48</v>
      </c>
      <c r="I75" s="32">
        <v>-0.99</v>
      </c>
      <c r="J75" s="33">
        <f t="shared" si="7"/>
        <v>852.45</v>
      </c>
      <c r="K75" s="42">
        <f t="shared" si="8"/>
        <v>67.460000000000036</v>
      </c>
      <c r="L75" s="43">
        <f t="shared" si="9"/>
        <v>8.5937400476439232E-2</v>
      </c>
      <c r="M75" s="55" t="s">
        <v>122</v>
      </c>
      <c r="N75" s="56"/>
      <c r="O75" s="6"/>
    </row>
    <row r="76" spans="1:15">
      <c r="A76" s="93" t="s">
        <v>158</v>
      </c>
      <c r="B76" s="29" t="s">
        <v>123</v>
      </c>
      <c r="C76" s="30">
        <v>-27</v>
      </c>
      <c r="D76" s="31">
        <v>22.55</v>
      </c>
      <c r="E76" s="31">
        <v>-0.99</v>
      </c>
      <c r="F76" s="32">
        <v>0</v>
      </c>
      <c r="G76" s="33">
        <f t="shared" si="6"/>
        <v>-609.84</v>
      </c>
      <c r="H76" s="34">
        <v>24.53</v>
      </c>
      <c r="I76" s="32">
        <v>-0.99</v>
      </c>
      <c r="J76" s="33">
        <f t="shared" si="7"/>
        <v>661.32</v>
      </c>
      <c r="K76" s="42">
        <f t="shared" si="8"/>
        <v>51.480000000000018</v>
      </c>
      <c r="L76" s="43">
        <f t="shared" si="9"/>
        <v>8.4415584415584444E-2</v>
      </c>
      <c r="M76" s="55" t="s">
        <v>124</v>
      </c>
      <c r="N76" s="5"/>
      <c r="O76" s="6"/>
    </row>
    <row r="77" spans="1:15">
      <c r="A77" s="93" t="s">
        <v>158</v>
      </c>
      <c r="B77" s="29" t="s">
        <v>122</v>
      </c>
      <c r="C77" s="30">
        <v>-37</v>
      </c>
      <c r="D77" s="31">
        <v>17.2</v>
      </c>
      <c r="E77" s="31">
        <v>-0.99</v>
      </c>
      <c r="F77" s="32">
        <v>0</v>
      </c>
      <c r="G77" s="33">
        <f t="shared" si="6"/>
        <v>-637.39</v>
      </c>
      <c r="H77" s="34">
        <v>19.13</v>
      </c>
      <c r="I77" s="32">
        <v>-0.99</v>
      </c>
      <c r="J77" s="33">
        <f t="shared" si="7"/>
        <v>706.81999999999994</v>
      </c>
      <c r="K77" s="42">
        <f t="shared" si="8"/>
        <v>69.42999999999995</v>
      </c>
      <c r="L77" s="43">
        <f t="shared" si="9"/>
        <v>0.10892859944460997</v>
      </c>
      <c r="M77" s="55" t="s">
        <v>125</v>
      </c>
      <c r="N77" s="5"/>
      <c r="O77" s="6"/>
    </row>
    <row r="78" spans="1:15">
      <c r="A78" s="93" t="s">
        <v>158</v>
      </c>
      <c r="B78" s="29" t="s">
        <v>36</v>
      </c>
      <c r="C78" s="30">
        <v>-45</v>
      </c>
      <c r="D78" s="31">
        <v>12.97</v>
      </c>
      <c r="E78" s="31">
        <v>-0.99</v>
      </c>
      <c r="F78" s="32">
        <v>0</v>
      </c>
      <c r="G78" s="33">
        <f t="shared" si="6"/>
        <v>-584.64</v>
      </c>
      <c r="H78" s="34">
        <v>11.26</v>
      </c>
      <c r="I78" s="32">
        <v>-0.99</v>
      </c>
      <c r="J78" s="33">
        <f t="shared" si="7"/>
        <v>505.71</v>
      </c>
      <c r="K78" s="41">
        <f t="shared" si="8"/>
        <v>-78.930000000000007</v>
      </c>
      <c r="L78" s="37">
        <f t="shared" si="9"/>
        <v>-0.135006157635468</v>
      </c>
      <c r="M78" s="55" t="s">
        <v>126</v>
      </c>
      <c r="N78" s="56"/>
      <c r="O78" s="6"/>
    </row>
    <row r="79" spans="1:15">
      <c r="A79" s="28" t="s">
        <v>82</v>
      </c>
      <c r="B79" s="29" t="s">
        <v>118</v>
      </c>
      <c r="C79" s="30">
        <v>-25</v>
      </c>
      <c r="D79" s="31">
        <v>23.6</v>
      </c>
      <c r="E79" s="31">
        <v>-0.99</v>
      </c>
      <c r="F79" s="32">
        <v>0</v>
      </c>
      <c r="G79" s="33">
        <f t="shared" si="6"/>
        <v>-590.99</v>
      </c>
      <c r="H79" s="34">
        <v>26</v>
      </c>
      <c r="I79" s="32">
        <v>-0.99</v>
      </c>
      <c r="J79" s="33">
        <f t="shared" si="7"/>
        <v>649.01</v>
      </c>
      <c r="K79" s="42">
        <f t="shared" si="8"/>
        <v>58.019999999999982</v>
      </c>
      <c r="L79" s="43">
        <f t="shared" si="9"/>
        <v>9.8174249987309392E-2</v>
      </c>
      <c r="M79" s="55" t="s">
        <v>126</v>
      </c>
      <c r="N79" s="56"/>
      <c r="O79" s="6"/>
    </row>
    <row r="80" spans="1:15">
      <c r="A80" s="94" t="s">
        <v>158</v>
      </c>
      <c r="B80" s="44" t="s">
        <v>127</v>
      </c>
      <c r="C80" s="45">
        <v>-150</v>
      </c>
      <c r="D80" s="46">
        <v>3.98</v>
      </c>
      <c r="E80" s="46">
        <v>-0.99</v>
      </c>
      <c r="F80" s="47">
        <v>0</v>
      </c>
      <c r="G80" s="50">
        <f t="shared" si="6"/>
        <v>-597.99</v>
      </c>
      <c r="H80" s="48">
        <v>4.42</v>
      </c>
      <c r="I80" s="47">
        <v>-0.99</v>
      </c>
      <c r="J80" s="50">
        <f t="shared" si="7"/>
        <v>662.01</v>
      </c>
      <c r="K80" s="52">
        <f t="shared" si="8"/>
        <v>64.019999999999982</v>
      </c>
      <c r="L80" s="53">
        <f t="shared" si="9"/>
        <v>0.10705864646565993</v>
      </c>
      <c r="M80" s="55" t="s">
        <v>128</v>
      </c>
      <c r="N80" s="56"/>
      <c r="O80" s="6"/>
    </row>
    <row r="81" spans="1:15">
      <c r="A81" s="94" t="s">
        <v>158</v>
      </c>
      <c r="B81" s="44" t="s">
        <v>123</v>
      </c>
      <c r="C81" s="45">
        <v>-90</v>
      </c>
      <c r="D81" s="46">
        <v>6.69</v>
      </c>
      <c r="E81" s="46">
        <v>-0.99</v>
      </c>
      <c r="F81" s="47">
        <v>0</v>
      </c>
      <c r="G81" s="50">
        <f t="shared" si="6"/>
        <v>-603.09</v>
      </c>
      <c r="H81" s="48">
        <v>7.5</v>
      </c>
      <c r="I81" s="47">
        <v>-0.99</v>
      </c>
      <c r="J81" s="50">
        <f t="shared" si="7"/>
        <v>674.01</v>
      </c>
      <c r="K81" s="52">
        <f t="shared" si="8"/>
        <v>70.919999999999959</v>
      </c>
      <c r="L81" s="81">
        <f t="shared" si="9"/>
        <v>0.11759438889717945</v>
      </c>
      <c r="M81" s="55" t="s">
        <v>129</v>
      </c>
      <c r="N81" s="5"/>
      <c r="O81" s="6"/>
    </row>
    <row r="82" spans="1:15">
      <c r="A82" s="94" t="s">
        <v>158</v>
      </c>
      <c r="B82" s="29" t="s">
        <v>127</v>
      </c>
      <c r="C82" s="30">
        <v>-30</v>
      </c>
      <c r="D82" s="31">
        <v>20</v>
      </c>
      <c r="E82" s="31">
        <v>-0.99</v>
      </c>
      <c r="F82" s="32">
        <v>0</v>
      </c>
      <c r="G82" s="50">
        <f t="shared" si="6"/>
        <v>-600.99</v>
      </c>
      <c r="H82" s="34">
        <v>25</v>
      </c>
      <c r="I82" s="32">
        <v>-0.99</v>
      </c>
      <c r="J82" s="50">
        <f t="shared" si="7"/>
        <v>749.01</v>
      </c>
      <c r="K82" s="52">
        <f t="shared" si="8"/>
        <v>148.01999999999998</v>
      </c>
      <c r="L82" s="53">
        <f t="shared" si="9"/>
        <v>0.24629361553436827</v>
      </c>
      <c r="M82" s="55" t="s">
        <v>130</v>
      </c>
      <c r="N82" s="56"/>
      <c r="O82" s="6"/>
    </row>
    <row r="83" spans="1:15">
      <c r="A83" s="95" t="s">
        <v>158</v>
      </c>
      <c r="B83" s="29" t="s">
        <v>123</v>
      </c>
      <c r="C83" s="30">
        <v>-32</v>
      </c>
      <c r="D83" s="31">
        <v>18.739999999999998</v>
      </c>
      <c r="E83" s="31">
        <v>-0.99</v>
      </c>
      <c r="F83" s="32">
        <v>0</v>
      </c>
      <c r="G83" s="50">
        <f t="shared" si="6"/>
        <v>-600.66999999999996</v>
      </c>
      <c r="H83" s="34">
        <v>22.75</v>
      </c>
      <c r="I83" s="32">
        <v>-0.99</v>
      </c>
      <c r="J83" s="50">
        <f t="shared" si="7"/>
        <v>727.01</v>
      </c>
      <c r="K83" s="52">
        <f t="shared" si="8"/>
        <v>126.34000000000003</v>
      </c>
      <c r="L83" s="53">
        <f t="shared" si="9"/>
        <v>0.21033179616095368</v>
      </c>
      <c r="M83" s="55" t="s">
        <v>131</v>
      </c>
      <c r="N83" s="56"/>
      <c r="O83" s="6"/>
    </row>
    <row r="84" spans="1:15">
      <c r="A84" s="94" t="s">
        <v>158</v>
      </c>
      <c r="B84" s="29" t="s">
        <v>132</v>
      </c>
      <c r="C84" s="30">
        <v>-33</v>
      </c>
      <c r="D84" s="31">
        <v>17.8</v>
      </c>
      <c r="E84" s="31">
        <v>-0.99</v>
      </c>
      <c r="F84" s="32">
        <v>0</v>
      </c>
      <c r="G84" s="50">
        <f t="shared" si="6"/>
        <v>-588.39</v>
      </c>
      <c r="H84" s="34">
        <v>19.53</v>
      </c>
      <c r="I84" s="32">
        <v>-0.99</v>
      </c>
      <c r="J84" s="50">
        <f t="shared" si="7"/>
        <v>643.5</v>
      </c>
      <c r="K84" s="52">
        <f t="shared" si="8"/>
        <v>55.110000000000014</v>
      </c>
      <c r="L84" s="53">
        <f t="shared" si="9"/>
        <v>9.3662366797532273E-2</v>
      </c>
      <c r="M84" s="55" t="s">
        <v>133</v>
      </c>
      <c r="N84" s="56"/>
      <c r="O84" s="6"/>
    </row>
    <row r="85" spans="1:15">
      <c r="A85" s="94" t="s">
        <v>158</v>
      </c>
      <c r="B85" s="29" t="s">
        <v>129</v>
      </c>
      <c r="C85" s="30">
        <v>-15</v>
      </c>
      <c r="D85" s="31">
        <v>39.81</v>
      </c>
      <c r="E85" s="31">
        <v>-0.99</v>
      </c>
      <c r="F85" s="32">
        <v>0</v>
      </c>
      <c r="G85" s="50">
        <f t="shared" si="6"/>
        <v>-598.1400000000001</v>
      </c>
      <c r="H85" s="34">
        <v>42.29</v>
      </c>
      <c r="I85" s="32">
        <v>-0.99</v>
      </c>
      <c r="J85" s="50">
        <f t="shared" si="7"/>
        <v>633.36</v>
      </c>
      <c r="K85" s="52">
        <f t="shared" si="8"/>
        <v>35.219999999999914</v>
      </c>
      <c r="L85" s="53">
        <f t="shared" si="9"/>
        <v>5.8882535861169469E-2</v>
      </c>
      <c r="M85" s="55" t="s">
        <v>134</v>
      </c>
      <c r="N85" s="5"/>
      <c r="O85" s="6"/>
    </row>
    <row r="86" spans="1:15">
      <c r="A86" s="94" t="s">
        <v>158</v>
      </c>
      <c r="B86" s="29" t="s">
        <v>135</v>
      </c>
      <c r="C86" s="30">
        <v>-12</v>
      </c>
      <c r="D86" s="31">
        <v>48.5</v>
      </c>
      <c r="E86" s="31">
        <v>-0.99</v>
      </c>
      <c r="F86" s="32">
        <v>0</v>
      </c>
      <c r="G86" s="50">
        <f t="shared" si="6"/>
        <v>-582.99</v>
      </c>
      <c r="H86" s="34">
        <v>58.65</v>
      </c>
      <c r="I86" s="32">
        <v>-0.99</v>
      </c>
      <c r="J86" s="50">
        <f t="shared" si="7"/>
        <v>702.81</v>
      </c>
      <c r="K86" s="52">
        <f t="shared" si="8"/>
        <v>119.81999999999994</v>
      </c>
      <c r="L86" s="53">
        <f t="shared" si="9"/>
        <v>0.20552668141820604</v>
      </c>
      <c r="M86" s="55" t="s">
        <v>136</v>
      </c>
      <c r="N86" s="5"/>
      <c r="O86" s="6"/>
    </row>
    <row r="87" spans="1:15">
      <c r="A87" s="40" t="s">
        <v>137</v>
      </c>
      <c r="B87" s="29" t="s">
        <v>14</v>
      </c>
      <c r="C87" s="30">
        <v>-95</v>
      </c>
      <c r="D87" s="31">
        <v>6.2</v>
      </c>
      <c r="E87" s="31">
        <v>-0.99</v>
      </c>
      <c r="F87" s="32">
        <v>0</v>
      </c>
      <c r="G87" s="33">
        <f t="shared" si="6"/>
        <v>-589.99</v>
      </c>
      <c r="H87" s="34">
        <v>6.34</v>
      </c>
      <c r="I87" s="32">
        <v>-0.99</v>
      </c>
      <c r="J87" s="33">
        <f t="shared" si="7"/>
        <v>601.30999999999995</v>
      </c>
      <c r="K87" s="42">
        <f t="shared" si="8"/>
        <v>11.319999999999936</v>
      </c>
      <c r="L87" s="43">
        <f t="shared" si="9"/>
        <v>1.9186765877387643E-2</v>
      </c>
      <c r="M87" s="55" t="s">
        <v>138</v>
      </c>
      <c r="N87" s="5"/>
      <c r="O87" s="6"/>
    </row>
    <row r="88" spans="1:15">
      <c r="A88" s="94" t="s">
        <v>158</v>
      </c>
      <c r="B88" s="44" t="s">
        <v>127</v>
      </c>
      <c r="C88" s="45">
        <v>-15</v>
      </c>
      <c r="D88" s="46">
        <v>52.4</v>
      </c>
      <c r="E88" s="46">
        <v>-0.99</v>
      </c>
      <c r="F88" s="47">
        <v>0</v>
      </c>
      <c r="G88" s="50">
        <f t="shared" si="6"/>
        <v>-786.99</v>
      </c>
      <c r="H88" s="48">
        <v>55.4</v>
      </c>
      <c r="I88" s="47">
        <v>-0.99</v>
      </c>
      <c r="J88" s="50">
        <f t="shared" si="7"/>
        <v>830.01</v>
      </c>
      <c r="K88" s="52">
        <f t="shared" si="8"/>
        <v>43.019999999999982</v>
      </c>
      <c r="L88" s="53">
        <f t="shared" si="9"/>
        <v>5.4663972858613172E-2</v>
      </c>
      <c r="M88" s="55" t="s">
        <v>139</v>
      </c>
      <c r="N88" s="5"/>
      <c r="O88" s="6"/>
    </row>
    <row r="89" spans="1:15">
      <c r="A89" s="93" t="s">
        <v>158</v>
      </c>
      <c r="B89" s="62" t="s">
        <v>109</v>
      </c>
      <c r="C89" s="63">
        <v>-10</v>
      </c>
      <c r="D89" s="31">
        <v>58.05</v>
      </c>
      <c r="E89" s="64">
        <v>-0.99</v>
      </c>
      <c r="F89" s="65">
        <v>0</v>
      </c>
      <c r="G89" s="83">
        <f t="shared" si="6"/>
        <v>-581.49</v>
      </c>
      <c r="H89" s="34">
        <v>64.06</v>
      </c>
      <c r="I89" s="32">
        <v>-0.99</v>
      </c>
      <c r="J89" s="50">
        <f t="shared" si="7"/>
        <v>639.61</v>
      </c>
      <c r="K89" s="42">
        <f t="shared" si="8"/>
        <v>58.120000000000005</v>
      </c>
      <c r="L89" s="43">
        <f t="shared" si="9"/>
        <v>9.9950128119142209E-2</v>
      </c>
      <c r="M89" s="55" t="s">
        <v>139</v>
      </c>
      <c r="N89" s="5"/>
      <c r="O89" s="6"/>
    </row>
    <row r="90" spans="1:15">
      <c r="A90" s="96" t="s">
        <v>158</v>
      </c>
      <c r="B90" s="62" t="s">
        <v>140</v>
      </c>
      <c r="C90" s="63">
        <v>-6</v>
      </c>
      <c r="D90" s="31">
        <v>91.75</v>
      </c>
      <c r="E90" s="64">
        <v>-0.99</v>
      </c>
      <c r="F90" s="65">
        <v>0</v>
      </c>
      <c r="G90" s="66">
        <f t="shared" si="6"/>
        <v>-551.49</v>
      </c>
      <c r="H90" s="34">
        <v>93</v>
      </c>
      <c r="I90" s="32">
        <v>-0.99</v>
      </c>
      <c r="J90" s="33">
        <f t="shared" si="7"/>
        <v>557.01</v>
      </c>
      <c r="K90" s="42">
        <f t="shared" si="8"/>
        <v>5.5199999999999818</v>
      </c>
      <c r="L90" s="43">
        <f t="shared" si="9"/>
        <v>1.0009247674481825E-2</v>
      </c>
      <c r="M90" s="55" t="s">
        <v>141</v>
      </c>
      <c r="N90" s="56"/>
      <c r="O90" s="6"/>
    </row>
    <row r="91" spans="1:15">
      <c r="A91" s="95" t="s">
        <v>158</v>
      </c>
      <c r="B91" s="29" t="s">
        <v>142</v>
      </c>
      <c r="C91" s="30">
        <v>-22</v>
      </c>
      <c r="D91" s="31">
        <v>26.95</v>
      </c>
      <c r="E91" s="31">
        <v>-0.99</v>
      </c>
      <c r="F91" s="32">
        <v>0</v>
      </c>
      <c r="G91" s="50">
        <f t="shared" si="6"/>
        <v>-593.89</v>
      </c>
      <c r="H91" s="34">
        <v>27.25</v>
      </c>
      <c r="I91" s="32">
        <v>-0.99</v>
      </c>
      <c r="J91" s="50">
        <f t="shared" si="7"/>
        <v>598.51</v>
      </c>
      <c r="K91" s="52">
        <f t="shared" si="8"/>
        <v>4.6200000000000045</v>
      </c>
      <c r="L91" s="53">
        <f t="shared" si="9"/>
        <v>7.7792183737729285E-3</v>
      </c>
      <c r="M91" s="55" t="s">
        <v>141</v>
      </c>
      <c r="N91" s="56"/>
      <c r="O91" s="6"/>
    </row>
    <row r="92" spans="1:15">
      <c r="A92" s="94" t="s">
        <v>158</v>
      </c>
      <c r="B92" s="29" t="s">
        <v>143</v>
      </c>
      <c r="C92" s="30">
        <v>-36</v>
      </c>
      <c r="D92" s="31">
        <v>16.45</v>
      </c>
      <c r="E92" s="31">
        <v>-0.99</v>
      </c>
      <c r="F92" s="32">
        <v>0</v>
      </c>
      <c r="G92" s="50">
        <f t="shared" si="6"/>
        <v>-593.18999999999994</v>
      </c>
      <c r="H92" s="34">
        <v>16.02</v>
      </c>
      <c r="I92" s="32">
        <v>-0.99</v>
      </c>
      <c r="J92" s="50">
        <f t="shared" si="7"/>
        <v>575.73</v>
      </c>
      <c r="K92" s="79">
        <f t="shared" si="8"/>
        <v>-17.459999999999923</v>
      </c>
      <c r="L92" s="80">
        <f t="shared" si="9"/>
        <v>-2.9434076771354751E-2</v>
      </c>
      <c r="M92" s="55" t="s">
        <v>141</v>
      </c>
      <c r="N92" s="56"/>
      <c r="O92" s="6"/>
    </row>
    <row r="93" spans="1:15">
      <c r="A93" s="93" t="s">
        <v>158</v>
      </c>
      <c r="B93" s="29" t="s">
        <v>144</v>
      </c>
      <c r="C93" s="30">
        <v>-15</v>
      </c>
      <c r="D93" s="31">
        <v>40.75</v>
      </c>
      <c r="E93" s="31">
        <v>-0.99</v>
      </c>
      <c r="F93" s="32">
        <v>0</v>
      </c>
      <c r="G93" s="33">
        <f t="shared" si="6"/>
        <v>-612.24</v>
      </c>
      <c r="H93" s="34">
        <v>44.39</v>
      </c>
      <c r="I93" s="32">
        <v>-0.99</v>
      </c>
      <c r="J93" s="33">
        <f t="shared" si="7"/>
        <v>664.86</v>
      </c>
      <c r="K93" s="42">
        <f t="shared" si="8"/>
        <v>52.620000000000005</v>
      </c>
      <c r="L93" s="43">
        <f t="shared" si="9"/>
        <v>8.5946687573500588E-2</v>
      </c>
      <c r="M93" s="55" t="s">
        <v>141</v>
      </c>
      <c r="N93" s="5"/>
      <c r="O93" s="6"/>
    </row>
    <row r="94" spans="1:15">
      <c r="A94" s="82" t="s">
        <v>137</v>
      </c>
      <c r="B94" s="29" t="s">
        <v>121</v>
      </c>
      <c r="C94" s="30">
        <v>-105</v>
      </c>
      <c r="D94" s="31">
        <v>5.83</v>
      </c>
      <c r="E94" s="31">
        <v>-0.99</v>
      </c>
      <c r="F94" s="32">
        <v>0</v>
      </c>
      <c r="G94" s="50">
        <f t="shared" si="6"/>
        <v>-613.14</v>
      </c>
      <c r="H94" s="34">
        <v>7.58</v>
      </c>
      <c r="I94" s="32">
        <v>-0.99</v>
      </c>
      <c r="J94" s="50">
        <f t="shared" si="7"/>
        <v>794.91</v>
      </c>
      <c r="K94" s="52">
        <f t="shared" si="8"/>
        <v>181.76999999999998</v>
      </c>
      <c r="L94" s="53">
        <f t="shared" si="9"/>
        <v>0.2964575790194735</v>
      </c>
      <c r="M94" s="55" t="s">
        <v>145</v>
      </c>
      <c r="N94" s="56"/>
      <c r="O94" s="6"/>
    </row>
    <row r="95" spans="1:15">
      <c r="A95" s="94" t="s">
        <v>158</v>
      </c>
      <c r="B95" s="29" t="s">
        <v>146</v>
      </c>
      <c r="C95" s="30">
        <v>-20</v>
      </c>
      <c r="D95" s="31">
        <v>30.29</v>
      </c>
      <c r="E95" s="31">
        <v>-0.99</v>
      </c>
      <c r="F95" s="32">
        <v>0</v>
      </c>
      <c r="G95" s="50">
        <f t="shared" si="6"/>
        <v>-606.79</v>
      </c>
      <c r="H95" s="34">
        <v>31.05</v>
      </c>
      <c r="I95" s="32">
        <v>-0.99</v>
      </c>
      <c r="J95" s="50">
        <f t="shared" si="7"/>
        <v>620.01</v>
      </c>
      <c r="K95" s="52">
        <f t="shared" si="8"/>
        <v>13.220000000000027</v>
      </c>
      <c r="L95" s="53">
        <f t="shared" si="9"/>
        <v>2.1786779610738521E-2</v>
      </c>
      <c r="M95" s="55" t="s">
        <v>145</v>
      </c>
      <c r="N95" s="56"/>
      <c r="O95" s="6"/>
    </row>
    <row r="96" spans="1:15">
      <c r="A96" s="94" t="s">
        <v>158</v>
      </c>
      <c r="B96" s="29" t="s">
        <v>147</v>
      </c>
      <c r="C96" s="30">
        <v>-150</v>
      </c>
      <c r="D96" s="31">
        <v>4.05</v>
      </c>
      <c r="E96" s="31">
        <v>-0.99</v>
      </c>
      <c r="F96" s="32">
        <v>0</v>
      </c>
      <c r="G96" s="50">
        <f t="shared" si="6"/>
        <v>-608.49</v>
      </c>
      <c r="H96" s="34">
        <v>3.81</v>
      </c>
      <c r="I96" s="32">
        <v>-0.99</v>
      </c>
      <c r="J96" s="50">
        <f t="shared" si="7"/>
        <v>570.51</v>
      </c>
      <c r="K96" s="79">
        <f t="shared" si="8"/>
        <v>-37.980000000000018</v>
      </c>
      <c r="L96" s="80">
        <f t="shared" si="9"/>
        <v>-6.2416802248188165E-2</v>
      </c>
      <c r="M96" s="55" t="s">
        <v>145</v>
      </c>
      <c r="N96" s="56"/>
      <c r="O96" s="6"/>
    </row>
    <row r="97" spans="1:15">
      <c r="A97" s="49" t="s">
        <v>40</v>
      </c>
      <c r="B97" s="29" t="s">
        <v>147</v>
      </c>
      <c r="C97" s="30">
        <v>-14</v>
      </c>
      <c r="D97" s="31">
        <v>43.5</v>
      </c>
      <c r="E97" s="31">
        <v>-0.99</v>
      </c>
      <c r="F97" s="32">
        <v>-1.22</v>
      </c>
      <c r="G97" s="50">
        <f t="shared" si="6"/>
        <v>-611.21</v>
      </c>
      <c r="H97" s="34">
        <v>44.54</v>
      </c>
      <c r="I97" s="32">
        <v>-0.99</v>
      </c>
      <c r="J97" s="50">
        <f t="shared" si="7"/>
        <v>622.56999999999994</v>
      </c>
      <c r="K97" s="52">
        <f t="shared" si="8"/>
        <v>11.3599999999999</v>
      </c>
      <c r="L97" s="53">
        <f t="shared" si="9"/>
        <v>1.8586083342877077E-2</v>
      </c>
      <c r="M97" s="55" t="s">
        <v>145</v>
      </c>
      <c r="N97" s="56"/>
      <c r="O97" s="6"/>
    </row>
    <row r="98" spans="1:15">
      <c r="A98" s="94" t="s">
        <v>158</v>
      </c>
      <c r="B98" s="44" t="s">
        <v>148</v>
      </c>
      <c r="C98" s="45">
        <v>-24</v>
      </c>
      <c r="D98" s="46">
        <v>24.32</v>
      </c>
      <c r="E98" s="46">
        <v>-0.99</v>
      </c>
      <c r="F98" s="47">
        <v>0</v>
      </c>
      <c r="G98" s="50">
        <f t="shared" si="6"/>
        <v>-584.67000000000007</v>
      </c>
      <c r="H98" s="48">
        <v>25.05</v>
      </c>
      <c r="I98" s="47">
        <v>-0.99</v>
      </c>
      <c r="J98" s="50">
        <f t="shared" si="7"/>
        <v>600.21</v>
      </c>
      <c r="K98" s="52">
        <f t="shared" si="8"/>
        <v>15.539999999999964</v>
      </c>
      <c r="L98" s="53">
        <f t="shared" si="9"/>
        <v>2.657909590025136E-2</v>
      </c>
      <c r="M98" s="55" t="s">
        <v>145</v>
      </c>
      <c r="N98" s="56"/>
      <c r="O98" s="6"/>
    </row>
    <row r="99" spans="1:15">
      <c r="A99" s="95" t="s">
        <v>158</v>
      </c>
      <c r="B99" s="44" t="s">
        <v>149</v>
      </c>
      <c r="C99" s="45">
        <v>-28</v>
      </c>
      <c r="D99" s="46">
        <v>21.15</v>
      </c>
      <c r="E99" s="46">
        <v>-0.99</v>
      </c>
      <c r="F99" s="47">
        <v>0</v>
      </c>
      <c r="G99" s="50">
        <f t="shared" si="6"/>
        <v>-593.18999999999994</v>
      </c>
      <c r="H99" s="48">
        <v>20.399999999999999</v>
      </c>
      <c r="I99" s="47">
        <v>-0.99</v>
      </c>
      <c r="J99" s="50">
        <f t="shared" si="7"/>
        <v>570.20999999999992</v>
      </c>
      <c r="K99" s="79">
        <f t="shared" si="8"/>
        <v>-22.980000000000018</v>
      </c>
      <c r="L99" s="80">
        <f t="shared" si="9"/>
        <v>-3.8739695544429305E-2</v>
      </c>
      <c r="M99" s="55" t="s">
        <v>145</v>
      </c>
      <c r="N99" s="56"/>
      <c r="O99" s="6"/>
    </row>
    <row r="100" spans="1:15">
      <c r="A100" s="95" t="s">
        <v>158</v>
      </c>
      <c r="B100" s="44" t="s">
        <v>122</v>
      </c>
      <c r="C100" s="45">
        <v>-30</v>
      </c>
      <c r="D100" s="46">
        <v>21.55</v>
      </c>
      <c r="E100" s="46">
        <v>-0.99</v>
      </c>
      <c r="F100" s="47">
        <v>0</v>
      </c>
      <c r="G100" s="50">
        <f t="shared" si="6"/>
        <v>-647.49</v>
      </c>
      <c r="H100" s="48">
        <v>18.850000000000001</v>
      </c>
      <c r="I100" s="47">
        <v>-0.99</v>
      </c>
      <c r="J100" s="50">
        <f t="shared" si="7"/>
        <v>564.51</v>
      </c>
      <c r="K100" s="79">
        <f t="shared" si="8"/>
        <v>-82.980000000000018</v>
      </c>
      <c r="L100" s="80">
        <f t="shared" si="9"/>
        <v>-0.1281564194041607</v>
      </c>
      <c r="M100" s="55" t="s">
        <v>145</v>
      </c>
      <c r="N100" s="56"/>
      <c r="O100" s="6"/>
    </row>
    <row r="101" spans="1:15">
      <c r="A101" s="94" t="s">
        <v>158</v>
      </c>
      <c r="B101" s="44" t="s">
        <v>146</v>
      </c>
      <c r="C101" s="45">
        <v>-90</v>
      </c>
      <c r="D101" s="46">
        <v>6.8</v>
      </c>
      <c r="E101" s="46">
        <v>-0.99</v>
      </c>
      <c r="F101" s="47">
        <v>0</v>
      </c>
      <c r="G101" s="50">
        <f t="shared" si="6"/>
        <v>-612.99</v>
      </c>
      <c r="H101" s="48">
        <v>6.96</v>
      </c>
      <c r="I101" s="47">
        <v>-0.99</v>
      </c>
      <c r="J101" s="50">
        <f t="shared" si="7"/>
        <v>625.41</v>
      </c>
      <c r="K101" s="52">
        <f t="shared" si="8"/>
        <v>12.419999999999959</v>
      </c>
      <c r="L101" s="53">
        <f t="shared" si="9"/>
        <v>2.0261341946850614E-2</v>
      </c>
      <c r="M101" s="55" t="s">
        <v>145</v>
      </c>
      <c r="N101" s="56"/>
      <c r="O101" s="6"/>
    </row>
    <row r="102" spans="1:15">
      <c r="A102" s="94" t="s">
        <v>158</v>
      </c>
      <c r="B102" s="44" t="s">
        <v>123</v>
      </c>
      <c r="C102" s="45">
        <v>-40</v>
      </c>
      <c r="D102" s="46">
        <v>15</v>
      </c>
      <c r="E102" s="46">
        <v>-0.99</v>
      </c>
      <c r="F102" s="47">
        <v>0</v>
      </c>
      <c r="G102" s="50">
        <f t="shared" si="6"/>
        <v>-600.99</v>
      </c>
      <c r="H102" s="48">
        <v>14.95</v>
      </c>
      <c r="I102" s="47">
        <v>-0.99</v>
      </c>
      <c r="J102" s="50">
        <f t="shared" si="7"/>
        <v>597.01</v>
      </c>
      <c r="K102" s="79">
        <f t="shared" si="8"/>
        <v>-3.9800000000000182</v>
      </c>
      <c r="L102" s="80">
        <f t="shared" si="9"/>
        <v>-6.6224063628346867E-3</v>
      </c>
      <c r="M102" s="55" t="s">
        <v>145</v>
      </c>
      <c r="N102" s="56"/>
      <c r="O102" s="6"/>
    </row>
    <row r="103" spans="1:15">
      <c r="A103" s="94" t="s">
        <v>156</v>
      </c>
      <c r="B103" s="44" t="s">
        <v>150</v>
      </c>
      <c r="C103" s="45">
        <v>-14</v>
      </c>
      <c r="D103" s="46">
        <v>43.89</v>
      </c>
      <c r="E103" s="46">
        <v>-0.99</v>
      </c>
      <c r="F103" s="47">
        <v>0</v>
      </c>
      <c r="G103" s="50">
        <f t="shared" si="6"/>
        <v>-615.45000000000005</v>
      </c>
      <c r="H103" s="48">
        <v>47.37</v>
      </c>
      <c r="I103" s="47">
        <v>-0.99</v>
      </c>
      <c r="J103" s="50">
        <f t="shared" si="7"/>
        <v>662.18999999999994</v>
      </c>
      <c r="K103" s="52">
        <f t="shared" si="8"/>
        <v>46.739999999999895</v>
      </c>
      <c r="L103" s="53">
        <f t="shared" si="9"/>
        <v>7.5944430904216251E-2</v>
      </c>
      <c r="M103" s="55" t="s">
        <v>145</v>
      </c>
      <c r="N103" s="5"/>
      <c r="O103" s="6"/>
    </row>
    <row r="104" spans="1:15" ht="15.75" thickBot="1">
      <c r="A104" s="94" t="s">
        <v>158</v>
      </c>
      <c r="B104" s="29" t="s">
        <v>151</v>
      </c>
      <c r="C104" s="30">
        <v>-220</v>
      </c>
      <c r="D104" s="31">
        <v>2.97</v>
      </c>
      <c r="E104" s="31">
        <v>-0.99</v>
      </c>
      <c r="F104" s="32">
        <v>0</v>
      </c>
      <c r="G104" s="50">
        <f t="shared" si="6"/>
        <v>-654.3900000000001</v>
      </c>
      <c r="H104" s="34">
        <v>2.9</v>
      </c>
      <c r="I104" s="32">
        <v>-0.99</v>
      </c>
      <c r="J104" s="50">
        <f t="shared" si="7"/>
        <v>637.01</v>
      </c>
      <c r="K104" s="79">
        <f t="shared" si="8"/>
        <v>-17.380000000000109</v>
      </c>
      <c r="L104" s="80">
        <f t="shared" si="9"/>
        <v>-2.6559085560598581E-2</v>
      </c>
      <c r="M104" s="55" t="s">
        <v>145</v>
      </c>
      <c r="N104" s="56">
        <f>SUM(K60:K104)</f>
        <v>1822.2349999999988</v>
      </c>
      <c r="O104" s="6" t="s">
        <v>152</v>
      </c>
    </row>
    <row r="105" spans="1:15" ht="15.75" thickBot="1">
      <c r="A105" s="7" t="s">
        <v>153</v>
      </c>
      <c r="B105" s="84">
        <f>-G105/60000</f>
        <v>1.0067914878333326</v>
      </c>
      <c r="C105" s="9"/>
      <c r="D105" s="10"/>
      <c r="E105" s="10">
        <f>SUM(E3:E104)</f>
        <v>-97.019999999999868</v>
      </c>
      <c r="F105" s="11">
        <f>SUM(F3:F104)</f>
        <v>-31.394269999999999</v>
      </c>
      <c r="G105" s="12">
        <f>SUM(G3:G104)</f>
        <v>-60407.489269999962</v>
      </c>
      <c r="H105" s="85"/>
      <c r="I105" s="11">
        <f>SUM(I3:I104)</f>
        <v>-98.219999999999871</v>
      </c>
      <c r="J105" s="12">
        <f>SUM(J3:J104)</f>
        <v>63388.160000000033</v>
      </c>
      <c r="K105" s="86">
        <f>SUM(K3:K104)</f>
        <v>2980.6707299999975</v>
      </c>
      <c r="L105" s="87">
        <f t="shared" si="9"/>
        <v>4.9342734916153541E-2</v>
      </c>
      <c r="M105" s="4"/>
      <c r="N105" s="5"/>
      <c r="O105" s="6"/>
    </row>
    <row r="106" spans="1:15">
      <c r="A106" s="88" t="s">
        <v>154</v>
      </c>
      <c r="K106" s="89">
        <v>545.59</v>
      </c>
      <c r="L106" s="3"/>
      <c r="M106" s="4"/>
      <c r="N106" s="5"/>
      <c r="O106" s="6"/>
    </row>
    <row r="107" spans="1:15">
      <c r="K107" s="90"/>
      <c r="L107" s="91"/>
      <c r="M107" s="4"/>
      <c r="N107" s="5"/>
      <c r="O107" s="6"/>
    </row>
    <row r="108" spans="1:15">
      <c r="A108" s="88" t="s">
        <v>155</v>
      </c>
      <c r="K108" s="97">
        <f>K105+K106</f>
        <v>3526.2607299999977</v>
      </c>
      <c r="L108" s="92"/>
      <c r="M108" s="4"/>
      <c r="N108" s="5"/>
      <c r="O108" s="6"/>
    </row>
    <row r="109" spans="1:15">
      <c r="K109" s="90"/>
      <c r="L109" s="91"/>
      <c r="M109" s="4"/>
      <c r="N109" s="5"/>
      <c r="O109" s="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FIXE</dc:creator>
  <cp:lastModifiedBy>FIXE</cp:lastModifiedBy>
  <dcterms:created xsi:type="dcterms:W3CDTF">2015-06-30T06:59:55Z</dcterms:created>
  <dcterms:modified xsi:type="dcterms:W3CDTF">2015-06-30T12:33:42Z</dcterms:modified>
</cp:coreProperties>
</file>